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96" windowWidth="14676" windowHeight="7176" activeTab="0"/>
  </bookViews>
  <sheets>
    <sheet name="свод школы" sheetId="1" r:id="rId1"/>
    <sheet name="всош" sheetId="2" r:id="rId2"/>
    <sheet name="лозновская оош" sheetId="3" r:id="rId3"/>
    <sheet name="хорошевская" sheetId="4" r:id="rId4"/>
    <sheet name="антоновская" sheetId="5" r:id="rId5"/>
    <sheet name="паршиковская" sheetId="6" r:id="rId6"/>
    <sheet name="дубравненская" sheetId="7" r:id="rId7"/>
    <sheet name="калининская" sheetId="8" r:id="rId8"/>
    <sheet name="маркинская" sheetId="9" r:id="rId9"/>
    <sheet name="камышевская" sheetId="10" r:id="rId10"/>
    <sheet name="новоцимлянская" sheetId="11" r:id="rId11"/>
    <sheet name="лозновская сош" sheetId="12" r:id="rId12"/>
    <sheet name="саркеловская" sheetId="13" r:id="rId13"/>
    <sheet name="красноярская" sheetId="14" r:id="rId14"/>
    <sheet name="сош №3" sheetId="15" r:id="rId15"/>
    <sheet name="сош №2" sheetId="16" r:id="rId16"/>
    <sheet name="лицей" sheetId="17" r:id="rId17"/>
  </sheets>
  <definedNames>
    <definedName name="_xlnm.Print_Area" localSheetId="4">'антоновская'!$A$1:$M$60</definedName>
    <definedName name="_xlnm.Print_Area" localSheetId="1">'всош'!$A$1:$M$61</definedName>
    <definedName name="_xlnm.Print_Area" localSheetId="6">'дубравненская'!$A$1:$M$60</definedName>
    <definedName name="_xlnm.Print_Area" localSheetId="7">'калининская'!$A$1:$M$84</definedName>
    <definedName name="_xlnm.Print_Area" localSheetId="9">'камышевская'!$A$1:$M$84</definedName>
    <definedName name="_xlnm.Print_Area" localSheetId="13">'красноярская'!$A$1:$M$84</definedName>
    <definedName name="_xlnm.Print_Area" localSheetId="16">'лицей'!$A$1:$M$84</definedName>
    <definedName name="_xlnm.Print_Area" localSheetId="2">'лозновская оош'!$A$1:$M$60</definedName>
    <definedName name="_xlnm.Print_Area" localSheetId="11">'лозновская сош'!$A$1:$M$84</definedName>
    <definedName name="_xlnm.Print_Area" localSheetId="8">'маркинская'!$A$1:$M$84</definedName>
    <definedName name="_xlnm.Print_Area" localSheetId="10">'новоцимлянская'!$A$1:$M$84</definedName>
    <definedName name="_xlnm.Print_Area" localSheetId="5">'паршиковская'!$A$1:$M$84</definedName>
    <definedName name="_xlnm.Print_Area" localSheetId="12">'саркеловская'!$A$1:$M$84</definedName>
    <definedName name="_xlnm.Print_Area" localSheetId="0">'свод школы'!$A$1:$M$84</definedName>
    <definedName name="_xlnm.Print_Area" localSheetId="15">'сош №2'!$A$1:$M$84</definedName>
    <definedName name="_xlnm.Print_Area" localSheetId="14">'сош №3'!$A$1:$M$84</definedName>
    <definedName name="_xlnm.Print_Area" localSheetId="3">'хорошевская'!$A$1:$M$60</definedName>
  </definedNames>
  <calcPr fullCalcOnLoad="1"/>
</workbook>
</file>

<file path=xl/sharedStrings.xml><?xml version="1.0" encoding="utf-8"?>
<sst xmlns="http://schemas.openxmlformats.org/spreadsheetml/2006/main" count="3702" uniqueCount="111">
  <si>
    <t>ОТЧЕТ о выполнении муниципального задания №</t>
  </si>
  <si>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</si>
  <si>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</si>
  <si>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</si>
  <si>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</si>
  <si>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</si>
  <si>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</si>
  <si>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</si>
  <si>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</si>
  <si>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</si>
  <si>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</si>
  <si>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</si>
  <si>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</si>
  <si>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</si>
  <si>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</si>
  <si>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</si>
  <si>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</si>
  <si>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</si>
  <si>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</si>
  <si>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</si>
  <si>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</si>
  <si>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</si>
  <si>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</si>
  <si>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</si>
  <si>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</si>
  <si>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</si>
  <si>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</si>
  <si>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</si>
  <si>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</si>
  <si>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</si>
  <si>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</si>
  <si>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</si>
  <si>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</si>
  <si>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</si>
  <si>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</si>
  <si>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</si>
  <si>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</si>
  <si>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</si>
  <si>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</si>
  <si>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</si>
  <si>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</si>
  <si>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</si>
  <si>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</si>
  <si>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(Ф.И.О)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</si>
  <si>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</si>
  <si>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</si>
  <si>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</si>
  <si>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11.787.0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</si>
  <si>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</si>
  <si>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</si>
  <si>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</si>
  <si>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</si>
  <si>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</si>
  <si>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</si>
  <si>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</si>
  <si>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МБОУ лицей №1 г.Цимлянска</t>
  </si>
  <si>
    <t>И.А. Боженко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</si>
  <si>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</si>
  <si>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</si>
  <si>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</si>
  <si>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11.791.0</t>
  </si>
  <si>
    <t xml:space="preserve">Руководитель учреждения </t>
  </si>
  <si>
    <t>Реализация основных общеобразовательных программ среднего общего образования</t>
  </si>
  <si>
    <t>11.794.0</t>
  </si>
  <si>
    <r>
      <rPr>
        <sz val="12"/>
        <color indexed="10"/>
        <rFont val="Times New Roman"/>
        <family val="1"/>
      </rPr>
      <t>физические лица</t>
    </r>
    <r>
      <rPr>
        <sz val="12"/>
        <color indexed="36"/>
        <rFont val="Times New Roman"/>
        <family val="1"/>
      </rPr>
      <t xml:space="preserve"> </t>
    </r>
  </si>
  <si>
    <t>4. Доля обучающихся по основным общеобразовательным программам, переведенных в следующий класс</t>
  </si>
  <si>
    <t>МБОУ СОШ №2 г.Цимлянска</t>
  </si>
  <si>
    <t>Л.П. Перфилова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</si>
  <si>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</si>
  <si>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</si>
  <si>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</si>
  <si>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</si>
  <si>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</si>
  <si>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МБОУ СОШ №3 г.Цимлянска</t>
  </si>
  <si>
    <t>Т.Г. Крахмалец</t>
  </si>
  <si>
    <t>МБОУ Красноярская СОШ</t>
  </si>
  <si>
    <t>Ю.М. Герасимов</t>
  </si>
  <si>
    <t>МБОУ Саркеловская СОШ</t>
  </si>
  <si>
    <t>С.Л. Солонович</t>
  </si>
  <si>
    <t xml:space="preserve">          МБОУ Лозновская СОШ им. Т.А.Аббясева</t>
  </si>
  <si>
    <t>Н.Е. Маркин</t>
  </si>
  <si>
    <t>00000000000603108551179400030040020200210110</t>
  </si>
  <si>
    <t>00000000000603108551179400030030010200510110</t>
  </si>
  <si>
    <t xml:space="preserve">          МБОУ Новоцимлянская СОШ</t>
  </si>
  <si>
    <t>А.П. Шестопалов</t>
  </si>
  <si>
    <t xml:space="preserve">          МБОУ Камышевская СОШ</t>
  </si>
  <si>
    <t>А.Б. Кострюкова</t>
  </si>
  <si>
    <t xml:space="preserve">          МБОУ Маркинская СОШ</t>
  </si>
  <si>
    <t>С.С. Малахова</t>
  </si>
  <si>
    <t xml:space="preserve">          МБОУ Калининская СОШ</t>
  </si>
  <si>
    <t>Н.Н. Капканов</t>
  </si>
  <si>
    <t xml:space="preserve">          МБОУ Дубравненская СОШ</t>
  </si>
  <si>
    <t>Н.Н. Кузнецов</t>
  </si>
  <si>
    <t xml:space="preserve">          МБОУ Паршиковская СОШ</t>
  </si>
  <si>
    <t>С.С. Усачёва</t>
  </si>
  <si>
    <t xml:space="preserve">          МБОУ Антоновская СОШ</t>
  </si>
  <si>
    <t>В.В. Смаглюк</t>
  </si>
  <si>
    <t>Ю.В. Машинков</t>
  </si>
  <si>
    <t xml:space="preserve">          МБОУ Хорошевская СОШ</t>
  </si>
  <si>
    <t xml:space="preserve">          МБОУ Лозновская ООШ</t>
  </si>
  <si>
    <t>Т.В. Попова</t>
  </si>
  <si>
    <t xml:space="preserve">          МБОУ ВСОШ</t>
  </si>
  <si>
    <t>очно-заочная</t>
  </si>
  <si>
    <t>000000000006031085511791000300300105005101101</t>
  </si>
  <si>
    <t>000000000006031085511791000300400105003101101</t>
  </si>
  <si>
    <t>000000000006031085511794000300300105002101101</t>
  </si>
  <si>
    <t>000000000006031085511794000300400105000101101</t>
  </si>
  <si>
    <t>И.И. Мирошниченко</t>
  </si>
  <si>
    <t xml:space="preserve">МБОУ </t>
  </si>
  <si>
    <t xml:space="preserve">на 2016 год </t>
  </si>
  <si>
    <t>годовая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</si>
</sst>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3300"/>
      <name val="Times New Roman"/>
      <family val="1"/>
    </font>
    <font>
      <sz val="12"/>
      <color rgb="FFFF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2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2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7" fillId="0" borderId="0" xfId="52" applyFont="1">
      <alignment/>
      <protection/>
    </xf>
    <xf numFmtId="0" fontId="47" fillId="0" borderId="0" xfId="52" applyFont="1" applyAlignment="1">
      <alignment horizontal="left"/>
      <protection/>
    </xf>
    <xf numFmtId="0" fontId="48" fillId="0" borderId="0" xfId="52" applyFont="1" applyAlignment="1">
      <alignment horizontal="center"/>
      <protection/>
    </xf>
    <xf numFmtId="0" fontId="48" fillId="0" borderId="0" xfId="52" applyFont="1" applyAlignment="1">
      <alignment horizontal="left"/>
      <protection/>
    </xf>
    <xf numFmtId="0" fontId="8" fillId="0" borderId="13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0" fontId="7" fillId="0" borderId="0" xfId="52" applyFont="1" applyBorder="1" applyAlignment="1">
      <alignment horizontal="justify" vertical="top" wrapText="1"/>
      <protection/>
    </xf>
    <xf numFmtId="0" fontId="3" fillId="0" borderId="0" xfId="52" applyFont="1" applyBorder="1" applyAlignment="1">
      <alignment horizontal="center" wrapText="1"/>
      <protection/>
    </xf>
    <xf numFmtId="49" fontId="3" fillId="33" borderId="0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49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 wrapText="1"/>
      <protection/>
    </xf>
    <xf numFmtId="0" fontId="50" fillId="0" borderId="0" xfId="52" applyFont="1" applyAlignment="1">
      <alignment horizontal="left"/>
      <protection/>
    </xf>
    <xf numFmtId="0" fontId="51" fillId="0" borderId="0" xfId="52" applyFont="1" applyAlignment="1">
      <alignment horizontal="left"/>
      <protection/>
    </xf>
    <xf numFmtId="0" fontId="51" fillId="0" borderId="0" xfId="52" applyFont="1">
      <alignment/>
      <protection/>
    </xf>
    <xf numFmtId="0" fontId="50" fillId="0" borderId="0" xfId="52" applyFont="1" applyAlignment="1">
      <alignment horizontal="center"/>
      <protection/>
    </xf>
    <xf numFmtId="0" fontId="52" fillId="0" borderId="0" xfId="52" applyFont="1" applyAlignment="1">
      <alignment horizontal="left"/>
      <protection/>
    </xf>
    <xf numFmtId="0" fontId="53" fillId="0" borderId="0" xfId="52" applyFont="1">
      <alignment/>
      <protection/>
    </xf>
    <xf numFmtId="0" fontId="52" fillId="0" borderId="0" xfId="52" applyFont="1" applyAlignment="1">
      <alignment horizontal="center"/>
      <protection/>
    </xf>
    <xf numFmtId="0" fontId="3" fillId="0" borderId="12" xfId="52" applyNumberFormat="1" applyFont="1" applyBorder="1" applyAlignment="1">
      <alignment horizontal="center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2" fontId="3" fillId="0" borderId="12" xfId="52" applyNumberFormat="1" applyFont="1" applyBorder="1" applyAlignment="1">
      <alignment horizontal="center" wrapText="1"/>
      <protection/>
    </xf>
    <xf numFmtId="14" fontId="3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7" fillId="0" borderId="14" xfId="52" applyFont="1" applyBorder="1" applyAlignment="1">
      <alignment horizontal="justify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3" xfId="52" applyFont="1" applyBorder="1" applyAlignment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110"/>
  <sheetViews>
    <sheetView tabSelected="1" view="pageBreakPreview" zoomScale="70" zoomScaleSheetLayoutView="70" zoomScalePageLayoutView="0" workbookViewId="0" topLeftCell="A73">
      <selection activeCell="C82" sqref="C82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/>
    </row>
    <row r="3" ht="15">
      <c r="D3" s="1" t="s">
        <v>109</v>
      </c>
    </row>
    <row r="4" spans="3:4" ht="15">
      <c r="C4" s="4" t="s">
        <v>1</v>
      </c>
      <c r="D4" s="5">
        <v>42735</v>
      </c>
    </row>
    <row r="6" spans="2:8" ht="42.75" customHeight="1">
      <c r="B6" s="62" t="s">
        <v>2</v>
      </c>
      <c r="C6" s="62"/>
      <c r="D6" s="62"/>
      <c r="E6" s="62" t="s">
        <v>108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">
        <v>110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f>('лозновская оош'!I22+хорошевская!I22+антоновская!I22+паршиковская!I22+дубравненская!I22+калининская!I22+маркинская!I22+камышевская!I22+новоцимлянская!I22+'лозновская сош'!I22+саркеловская!I22+красноярская!I22+'сош №3'!I22+'сош №2'!I22+лицей!I22)/15</f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 t="s">
        <v>50</v>
      </c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60">
        <f>('лозновская оош'!I23+хорошевская!I23+антоновская!I23+паршиковская!I23+дубравненская!I23+калининская!I23+маркинская!I23+камышевская!I23+новоцимлянская!I23+'лозновская сош'!I23+саркеловская!I23+красноярская!I23+'сош №3'!I23+'сош №2'!I23+лицей!I23)/15</f>
        <v>59.04666666666666</v>
      </c>
      <c r="J23" s="60">
        <f>I23</f>
        <v>59.04666666666666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f>('лозновская оош'!I24+хорошевская!I24+антоновская!I24+паршиковская!I24+дубравненская!I24+калининская!I24+маркинская!I24+камышевская!I24+новоцимлянская!I24+'лозновская сош'!I24+саркеловская!I24+красноярская!I24+'сош №3'!I24+'сош №2'!I24+лицей!I24)/15</f>
        <v>49.2</v>
      </c>
      <c r="J24" s="18">
        <v>100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60">
        <f>('лозновская оош'!I25+хорошевская!I25+антоновская!I25+паршиковская!I25+дубравненская!I25+калининская!I25+маркинская!I25+камышевская!I25+новоцимлянская!I25+'лозновская сош'!I25+саркеловская!I25+красноярская!I25+'сош №3'!I25+'сош №2'!I25+лицей!I25)/15</f>
        <v>93.06666666666666</v>
      </c>
      <c r="J25" s="60">
        <f>I25</f>
        <v>93.06666666666666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f>'лозновская оош'!I32+хорошевская!I32+антоновская!I32+паршиковская!I32+дубравненская!I32+калининская!I32+маркинская!I32+камышевская!I32+новоцимлянская!I32+'лозновская сош'!I32+саркеловская!I32+красноярская!I32+'сош №3'!I32+'сош №2'!I32+лицей!I32</f>
        <v>1481</v>
      </c>
      <c r="J32" s="18">
        <f>'лозновская оош'!J32+хорошевская!J32+антоновская!J32+паршиковская!J32+дубравненская!J32+калининская!J32+маркинская!J32+камышевская!J32+новоцимлянская!J32+'лозновская сош'!J32+саркеловская!J32+красноярская!J32+'сош №3'!J32+'сош №2'!J32+лицей!J32</f>
        <v>1513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f>'лозновская оош'!I33+хорошевская!I33+антоновская!I33+паршиковская!I33+дубравненская!I33+калининская!I33+маркинская!I33+камышевская!I33+новоцимлянская!I33+'лозновская сош'!I33+саркеловская!I33+красноярская!I33+'сош №3'!I33+'сош №2'!I33+лицей!I33</f>
        <v>5</v>
      </c>
      <c r="J33" s="18">
        <f>'лозновская оош'!J33+хорошевская!J33+антоновская!J33+паршиковская!J33+дубравненская!J33+калининская!J33+маркинская!J33+камышевская!J33+новоцимлянская!J33+'лозновская сош'!J33+саркеловская!J33+красноярская!J33+'сош №3'!J33+'сош №2'!J33+лицей!J33</f>
        <v>9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f>(всош!I23+'лозновская оош'!I44+хорошевская!I44+антоновская!I44+паршиковская!I44+дубравненская!I44+калининская!I44+маркинская!I44+камышевская!I44+новоцимлянская!I44+'лозновская сош'!I44+саркеловская!I44+красноярская!I44+'сош №3'!I44+'сош №2'!I44+лицей!I44)/16</f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5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60">
        <f>(всош!I24+'лозновская оош'!I45+хорошевская!I45+антоновская!I45+паршиковская!I45+дубравненская!I45+калининская!I45+маркинская!I45+камышевская!I45+новоцимлянская!I45+'лозновская сош'!I45+саркеловская!I45+красноярская!I45+'сош №3'!I45+'сош №2'!I45+лицей!I45)/16</f>
        <v>69.69375</v>
      </c>
      <c r="J45" s="60">
        <f>I45</f>
        <v>69.69375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60">
        <f>(всош!I25+'лозновская оош'!I46+хорошевская!I46+антоновская!I46+паршиковская!I46+дубравненская!I46+калининская!I46+маркинская!I46+камышевская!I46+новоцимлянская!I46+'лозновская сош'!I46+саркеловская!I46+красноярская!I46+'сош №3'!I46+'сош №2'!I46+лицей!I46)/16</f>
        <v>90.6875</v>
      </c>
      <c r="J46" s="60">
        <f>I46</f>
        <v>90.6875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f>(всош!I26+'лозновская оош'!I47+хорошевская!I47+антоновская!I47+паршиковская!I47+дубравненская!I47+калининская!I47+маркинская!I47+камышевская!I47+новоцимлянская!I47+'лозновская сош'!I47+саркеловская!I47+красноярская!I47+'сош №3'!I47+'сош №2'!I47+лицей!I47)/16</f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f>всош!I33+'лозновская оош'!I54+хорошевская!I54+антоновская!I54+паршиковская!I54+дубравненская!I54+калининская!I54+маркинская!I54+камышевская!I54+новоцимлянская!I54+'лозновская сош'!I54+саркеловская!I54+красноярская!I54+'сош №3'!I54+'сош №2'!I54+лицей!I54</f>
        <v>1631</v>
      </c>
      <c r="J54" s="18">
        <f>всош!J33+'лозновская оош'!J54+хорошевская!J54+антоновская!J54+паршиковская!J54+дубравненская!J54+калининская!J54+маркинская!J54+камышевская!J54+новоцимлянская!J54+'лозновская сош'!J54+саркеловская!J54+красноярская!J54+'сош №3'!J54+'сош №2'!J54+лицей!J54</f>
        <v>1623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f>всош!I34+'лозновская оош'!I55+хорошевская!I55+антоновская!I55+паршиковская!I55+дубравненская!I55+калининская!I55+маркинская!I55+камышевская!I55+новоцимлянская!I55+'лозновская сош'!I55+саркеловская!I55+красноярская!I55+'сош №3'!I55+'сош №2'!I55+лицей!I55</f>
        <v>21</v>
      </c>
      <c r="J55" s="18">
        <f>всош!J56+'лозновская оош'!J55+хорошевская!J55+антоновская!J55+паршиковская!J55+дубравненская!J55+калининская!J55+маркинская!J55+камышевская!J55+новоцимлянская!J55+'лозновская сош'!J55+саркеловская!J55+красноярская!J55+'сош №3'!J55+'сош №2'!J55+лицей!J55</f>
        <v>20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f>'лозновская оош'!I56+хорошевская!I56+антоновская!I56+паршиковская!I56+дубравненская!I56+калининская!I56+маркинская!I56+маркинская!I56+камышевская!I56+новоцимлянская!I56+'лозновская сош'!I56+саркеловская!I56+красноярская!I56+'сош №3'!I56+'сош №2'!I56+лицей!I56</f>
        <v>84</v>
      </c>
      <c r="J56" s="50">
        <f>'лозновская оош'!J56+хорошевская!J56+антоновская!J56+паршиковская!J56+дубравненская!J56+калининская!J56+маркинская!J56+камышевская!J56+новоцимлянская!J56+'лозновская сош'!J56+саркеловская!J56+красноярская!J56+'сош №3'!J56+'сош №2'!J56+лицей!J56</f>
        <v>84</v>
      </c>
      <c r="K56" s="50">
        <v>10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f>(всош!I45+паршиковская!I67+калининская!I67+маркинская!I67+камышевская!I67+новоцимлянская!I67+'лозновская сош'!I67+саркеловская!I67+красноярская!I67+'сош №3'!I67+'сош №2'!I67+лицей!I67)/12</f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59" t="s">
        <v>81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60">
        <f>(всош!I46+паршиковская!I68+калининская!I45+маркинская!I68+камышевская!I68+новоцимлянская!I68+'лозновская сош'!I68+саркеловская!I68+красноярская!I68+'сош №3'!I68+'сош №2'!I68+лицей!I68)/16</f>
        <v>60.49375</v>
      </c>
      <c r="J68" s="60">
        <f>I68</f>
        <v>60.49375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60">
        <f>(всош!I47+паршиковская!I69+калининская!I69+маркинская!I69+камышевская!I69+новоцимлянская!I69+'лозновская сош'!I69+саркеловская!I69+красноярская!I69+'сош №3'!I69+'сош №2'!I69+лицей!I69)/16</f>
        <v>72.4125</v>
      </c>
      <c r="J69" s="60">
        <f>I69</f>
        <v>72.4125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f>(всош!I48+паршиковская!I70+калининская!I70+маркинская!I70+камышевская!I70+новоцимлянская!I70+'лозновская сош'!I70+саркеловская!I70+красноярская!I70+'сош №3'!I70+'сош №2'!I70+лицей!I70)/12</f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82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f>всош!I55+паршиковская!I77+калининская!I77+маркинская!I77+камышевская!I77+новоцимлянская!I77+'лозновская сош'!I77+саркеловская!I77+красноярская!I77+'сош №3'!I77+'сош №2'!I77+лицей!I77</f>
        <v>246</v>
      </c>
      <c r="J77" s="18">
        <f>всош!J55+паршиковская!J77+калининская!J77+маркинская!J77+камышевская!J77+новоцимлянская!J77+'лозновская сош'!J77+саркеловская!J77+красноярская!J77+'сош №3'!J77+'сош №2'!J77+лицей!J77</f>
        <v>251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f>всош!I56+паршиковская!I78+калининская!I78+маркинская!I78+камышевская!I78+новоцимлянская!I78+'лозновская сош'!I78+саркеловская!I78+красноярская!I78+'сош №3'!I78+'сош №2'!I78+лицей!I78</f>
        <v>0</v>
      </c>
      <c r="J78" s="18">
        <f>всош!J56+паршиковская!J78+калининская!J78+маркинская!J78+камышевская!J78+новоцимлянская!J78+'лозновская сош'!J78+саркеловская!J78+красноярская!J78+'сош №3'!J78+'сош №2'!J78+лицей!J78</f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f>паршиковская!I79+калининская!I79+маркинская!I79+камышевская!I79+новоцимлянская!I79+'лозновская сош'!I79+саркеловская!I79+красноярская!I79+'сош №3'!I79+'сош №2'!I79+лицей!I79</f>
        <v>27</v>
      </c>
      <c r="J79" s="50">
        <f>паршиковская!J79+дубравненская!J56+калининская!J79+маркинская!J79+камышевская!J79+новоцимлянская!J79+'лозновская сош'!J79+саркеловская!J79+красноярская!J79+'сош №3'!J79+'сош №2'!J79+лицей!J79</f>
        <v>29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/>
      <c r="D82" s="28"/>
      <c r="E82" s="28" t="s">
        <v>41</v>
      </c>
      <c r="F82" s="28"/>
      <c r="G82" s="28"/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5" zoomScaleSheetLayoutView="75" zoomScalePageLayoutView="0" workbookViewId="0" topLeftCell="B70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8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85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60</v>
      </c>
      <c r="J23" s="18">
        <v>60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60</v>
      </c>
      <c r="J24" s="18">
        <f>I24</f>
        <v>60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99</v>
      </c>
      <c r="J25" s="58">
        <v>99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51</v>
      </c>
      <c r="J32" s="18">
        <v>55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60</v>
      </c>
      <c r="J45" s="18">
        <v>60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68</v>
      </c>
      <c r="J54" s="18">
        <v>69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60</v>
      </c>
      <c r="J68" s="18">
        <v>60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8</v>
      </c>
      <c r="J77" s="18">
        <v>7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          МБОУ Камышевская СОШ</v>
      </c>
      <c r="D82" s="28"/>
      <c r="E82" s="28" t="s">
        <v>41</v>
      </c>
      <c r="F82" s="28"/>
      <c r="G82" s="28" t="s">
        <v>86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61">
      <selection activeCell="I33" sqref="I3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7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83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40</v>
      </c>
      <c r="J23" s="18">
        <v>40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40</v>
      </c>
      <c r="J24" s="18">
        <f>I24</f>
        <v>40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66</v>
      </c>
      <c r="J32" s="18">
        <v>70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38</v>
      </c>
      <c r="J45" s="18">
        <v>38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92</v>
      </c>
      <c r="J46" s="18">
        <f>I46</f>
        <v>92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58</v>
      </c>
      <c r="J54" s="18">
        <v>56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38</v>
      </c>
      <c r="J68" s="18">
        <v>38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92</v>
      </c>
      <c r="J69" s="18">
        <f>I69</f>
        <v>92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20</v>
      </c>
      <c r="J77" s="18">
        <v>19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          МБОУ Новоцимлянская СОШ</v>
      </c>
      <c r="D82" s="28"/>
      <c r="E82" s="28" t="s">
        <v>41</v>
      </c>
      <c r="F82" s="28"/>
      <c r="G82" s="28" t="s">
        <v>84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64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6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79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80</v>
      </c>
      <c r="J23" s="18">
        <v>80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60</v>
      </c>
      <c r="J24" s="18">
        <f>I24</f>
        <v>60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99</v>
      </c>
      <c r="J32" s="18">
        <f>102-1</f>
        <v>101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94</v>
      </c>
      <c r="J46" s="18">
        <f>I46</f>
        <v>94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132</v>
      </c>
      <c r="J54" s="18">
        <v>131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85</v>
      </c>
      <c r="J68" s="18">
        <v>85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16</v>
      </c>
      <c r="J77" s="18">
        <v>16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          МБОУ Лозновская СОШ им. Т.А.Аббясева</v>
      </c>
      <c r="D82" s="28"/>
      <c r="E82" s="28" t="s">
        <v>41</v>
      </c>
      <c r="F82" s="28"/>
      <c r="G82" s="28" t="s">
        <v>80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64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5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77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65</v>
      </c>
      <c r="J23" s="18">
        <v>65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85</v>
      </c>
      <c r="J24" s="18">
        <f>I24</f>
        <v>85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98</v>
      </c>
      <c r="J25" s="58">
        <v>98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100</v>
      </c>
      <c r="J32" s="18">
        <f>105-3</f>
        <v>102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2</v>
      </c>
      <c r="J33" s="18">
        <v>3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72</v>
      </c>
      <c r="J45" s="18">
        <v>72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113</v>
      </c>
      <c r="J54" s="18">
        <f>114-2</f>
        <v>112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2</v>
      </c>
      <c r="J55" s="18">
        <v>2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90</v>
      </c>
      <c r="J68" s="18">
        <v>90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18</v>
      </c>
      <c r="J77" s="18">
        <v>19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МБОУ Саркеловская СОШ</v>
      </c>
      <c r="D82" s="28"/>
      <c r="E82" s="28" t="s">
        <v>41</v>
      </c>
      <c r="F82" s="28"/>
      <c r="G82" s="28" t="s">
        <v>78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64">
      <selection activeCell="J54" sqref="J54:J5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4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75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35.8</v>
      </c>
      <c r="J23" s="18">
        <v>35.8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14</v>
      </c>
      <c r="J24" s="18">
        <f>I24</f>
        <v>14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0</v>
      </c>
      <c r="J25" s="58">
        <v>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252</v>
      </c>
      <c r="J32" s="18">
        <f>256-2</f>
        <v>254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2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81</v>
      </c>
      <c r="J46" s="18">
        <f>I46</f>
        <v>81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278</v>
      </c>
      <c r="J54" s="18">
        <f>285-9</f>
        <v>276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9</v>
      </c>
      <c r="J55" s="18">
        <v>9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82</v>
      </c>
      <c r="J68" s="18">
        <v>82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88</v>
      </c>
      <c r="J69" s="18">
        <f>I69</f>
        <v>88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26</v>
      </c>
      <c r="J77" s="18">
        <v>28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МБОУ Красноярская СОШ</v>
      </c>
      <c r="D82" s="28"/>
      <c r="E82" s="28" t="s">
        <v>41</v>
      </c>
      <c r="F82" s="28"/>
      <c r="G82" s="28" t="s">
        <v>76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67">
      <selection activeCell="G3" sqref="G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3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73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68.4</v>
      </c>
      <c r="J23" s="18">
        <v>68.4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63.5</v>
      </c>
      <c r="J24" s="18">
        <f>I24</f>
        <v>63.5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99</v>
      </c>
      <c r="J25" s="58">
        <f>I25</f>
        <v>99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296</v>
      </c>
      <c r="J32" s="18">
        <v>296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80.7</v>
      </c>
      <c r="J45" s="18">
        <v>80.7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88.4</v>
      </c>
      <c r="J46" s="18">
        <f>I46</f>
        <v>88.4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309</v>
      </c>
      <c r="J54" s="18">
        <f>317-2</f>
        <v>315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2</v>
      </c>
      <c r="J55" s="18">
        <v>2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83</v>
      </c>
      <c r="J68" s="18">
        <v>83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94</v>
      </c>
      <c r="J69" s="18">
        <f>I69</f>
        <v>94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35</v>
      </c>
      <c r="J77" s="18">
        <v>37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МБОУ СОШ №3 г.Цимлянска</v>
      </c>
      <c r="D82" s="28"/>
      <c r="E82" s="28" t="s">
        <v>41</v>
      </c>
      <c r="F82" s="28"/>
      <c r="G82" s="28" t="s">
        <v>74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67">
      <selection activeCell="I54" sqref="I5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2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66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71</v>
      </c>
      <c r="J23" s="18">
        <v>71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28</v>
      </c>
      <c r="J24" s="18">
        <f>I24</f>
        <v>28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187</v>
      </c>
      <c r="J32" s="18">
        <f>198-3</f>
        <v>195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2</v>
      </c>
      <c r="J33" s="18">
        <v>3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81</v>
      </c>
      <c r="J45" s="18">
        <v>81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95</v>
      </c>
      <c r="J46" s="18">
        <f>I46</f>
        <v>95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216</v>
      </c>
      <c r="J54" s="18">
        <f>215-3</f>
        <v>212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3</v>
      </c>
      <c r="J55" s="18">
        <v>3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95</v>
      </c>
      <c r="J68" s="18">
        <v>95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31</v>
      </c>
      <c r="J77" s="18">
        <v>32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МБОУ СОШ №2 г.Цимлянска</v>
      </c>
      <c r="D82" s="28"/>
      <c r="E82" s="28" t="s">
        <v>41</v>
      </c>
      <c r="F82" s="28"/>
      <c r="G82" s="28" t="s">
        <v>67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70">
      <selection activeCell="I77" sqref="I7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55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 t="s">
        <v>50</v>
      </c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87.5</v>
      </c>
      <c r="J23" s="18">
        <v>87.5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177</v>
      </c>
      <c r="J32" s="18">
        <v>180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95.5</v>
      </c>
      <c r="J45" s="18">
        <v>95.5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133</v>
      </c>
      <c r="J54" s="18">
        <v>128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84</v>
      </c>
      <c r="J56" s="50">
        <v>84</v>
      </c>
      <c r="K56" s="50">
        <v>10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81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100</v>
      </c>
      <c r="J68" s="18">
        <v>100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82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0</v>
      </c>
      <c r="J77" s="18">
        <v>0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27</v>
      </c>
      <c r="J79" s="50">
        <v>29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МБОУ лицей №1 г.Цимлянска</v>
      </c>
      <c r="D82" s="28"/>
      <c r="E82" s="28" t="s">
        <v>41</v>
      </c>
      <c r="F82" s="28"/>
      <c r="G82" s="28" t="s">
        <v>56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L75:L76"/>
    <mergeCell ref="M75:M76"/>
    <mergeCell ref="E77:E79"/>
    <mergeCell ref="E75:E76"/>
    <mergeCell ref="F75:F76"/>
    <mergeCell ref="G75:H75"/>
    <mergeCell ref="I75:I76"/>
    <mergeCell ref="J75:J76"/>
    <mergeCell ref="K75:K76"/>
    <mergeCell ref="B69:B71"/>
    <mergeCell ref="C69:C71"/>
    <mergeCell ref="D69:D71"/>
    <mergeCell ref="I42:I43"/>
    <mergeCell ref="B74:B76"/>
    <mergeCell ref="C74:D74"/>
    <mergeCell ref="F74:H74"/>
    <mergeCell ref="I74:M74"/>
    <mergeCell ref="C75:C76"/>
    <mergeCell ref="D75:D76"/>
    <mergeCell ref="K65:K66"/>
    <mergeCell ref="L65:L66"/>
    <mergeCell ref="M30:M31"/>
    <mergeCell ref="G42:H42"/>
    <mergeCell ref="M65:M66"/>
    <mergeCell ref="E67:E71"/>
    <mergeCell ref="J42:J43"/>
    <mergeCell ref="K42:K43"/>
    <mergeCell ref="L42:L43"/>
    <mergeCell ref="M42:M43"/>
    <mergeCell ref="B29:B31"/>
    <mergeCell ref="C29:D29"/>
    <mergeCell ref="F29:H29"/>
    <mergeCell ref="I29:M29"/>
    <mergeCell ref="E30:E31"/>
    <mergeCell ref="D30:D31"/>
    <mergeCell ref="F30:F31"/>
    <mergeCell ref="G30:H30"/>
    <mergeCell ref="C30:C31"/>
    <mergeCell ref="B64:B66"/>
    <mergeCell ref="C64:D64"/>
    <mergeCell ref="F64:M64"/>
    <mergeCell ref="C65:C66"/>
    <mergeCell ref="D65:D66"/>
    <mergeCell ref="E65:E66"/>
    <mergeCell ref="F65:F66"/>
    <mergeCell ref="G65:H65"/>
    <mergeCell ref="I65:I66"/>
    <mergeCell ref="J65:J66"/>
    <mergeCell ref="M20:M21"/>
    <mergeCell ref="B17:M17"/>
    <mergeCell ref="B19:B21"/>
    <mergeCell ref="C19:D19"/>
    <mergeCell ref="F19:M19"/>
    <mergeCell ref="C20:C21"/>
    <mergeCell ref="D20:D21"/>
    <mergeCell ref="E20:E21"/>
    <mergeCell ref="L20:L21"/>
    <mergeCell ref="K20:K21"/>
    <mergeCell ref="F20:F21"/>
    <mergeCell ref="B6:D6"/>
    <mergeCell ref="E6:H6"/>
    <mergeCell ref="B7:E7"/>
    <mergeCell ref="F7:H7"/>
    <mergeCell ref="B8:D8"/>
    <mergeCell ref="E8:I8"/>
    <mergeCell ref="E22:E26"/>
    <mergeCell ref="E32:E33"/>
    <mergeCell ref="B23:B26"/>
    <mergeCell ref="C23:C26"/>
    <mergeCell ref="D23:D26"/>
    <mergeCell ref="B62:M62"/>
    <mergeCell ref="I30:I31"/>
    <mergeCell ref="J30:J31"/>
    <mergeCell ref="K30:K31"/>
    <mergeCell ref="L30:L31"/>
    <mergeCell ref="J20:J21"/>
    <mergeCell ref="I20:I21"/>
    <mergeCell ref="G20:H20"/>
    <mergeCell ref="B39:M39"/>
    <mergeCell ref="B41:B43"/>
    <mergeCell ref="C41:D41"/>
    <mergeCell ref="F41:M41"/>
    <mergeCell ref="C42:C43"/>
    <mergeCell ref="D42:D43"/>
    <mergeCell ref="E42:E43"/>
    <mergeCell ref="M52:M53"/>
    <mergeCell ref="E44:E48"/>
    <mergeCell ref="D46:D48"/>
    <mergeCell ref="F42:F43"/>
    <mergeCell ref="E54:E56"/>
    <mergeCell ref="B51:B53"/>
    <mergeCell ref="C51:D51"/>
    <mergeCell ref="F51:H51"/>
    <mergeCell ref="B46:B48"/>
    <mergeCell ref="C46:C48"/>
    <mergeCell ref="I52:I53"/>
    <mergeCell ref="I51:M51"/>
    <mergeCell ref="C52:C53"/>
    <mergeCell ref="D52:D53"/>
    <mergeCell ref="E52:E53"/>
    <mergeCell ref="F52:F53"/>
    <mergeCell ref="G52:H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87"/>
  <sheetViews>
    <sheetView view="pageBreakPreview" zoomScale="80" zoomScaleSheetLayoutView="80" zoomScalePageLayoutView="0" workbookViewId="0" topLeftCell="C47">
      <selection activeCell="E64" sqref="E6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16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101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4" spans="2:4" ht="15">
      <c r="B14" s="6"/>
      <c r="C14" s="4" t="s">
        <v>9</v>
      </c>
      <c r="D14" s="57">
        <v>1</v>
      </c>
    </row>
    <row r="15" spans="2:13" ht="15">
      <c r="B15" s="8" t="s">
        <v>10</v>
      </c>
      <c r="K15" s="2" t="s">
        <v>11</v>
      </c>
      <c r="L15" s="9"/>
      <c r="M15" s="10" t="s">
        <v>60</v>
      </c>
    </row>
    <row r="16" spans="2:13" ht="15">
      <c r="B16" s="55" t="s">
        <v>54</v>
      </c>
      <c r="K16" s="2" t="s">
        <v>12</v>
      </c>
      <c r="L16" s="9"/>
      <c r="M16" s="6"/>
    </row>
    <row r="17" spans="2:5" ht="15">
      <c r="B17" s="2" t="s">
        <v>13</v>
      </c>
      <c r="E17" s="47" t="s">
        <v>64</v>
      </c>
    </row>
    <row r="18" spans="2:13" ht="15">
      <c r="B18" s="66" t="s">
        <v>14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ht="18.75" customHeight="1">
      <c r="B19" s="56" t="s">
        <v>15</v>
      </c>
    </row>
    <row r="20" spans="2:13" ht="15" customHeight="1">
      <c r="B20" s="67" t="s">
        <v>16</v>
      </c>
      <c r="C20" s="70" t="s">
        <v>17</v>
      </c>
      <c r="D20" s="71"/>
      <c r="E20" s="11"/>
      <c r="F20" s="70" t="s">
        <v>18</v>
      </c>
      <c r="G20" s="71"/>
      <c r="H20" s="71"/>
      <c r="I20" s="71"/>
      <c r="J20" s="71"/>
      <c r="K20" s="71"/>
      <c r="L20" s="71"/>
      <c r="M20" s="72"/>
    </row>
    <row r="21" spans="2:13" ht="15.75" customHeight="1">
      <c r="B21" s="68"/>
      <c r="C21" s="73" t="s">
        <v>19</v>
      </c>
      <c r="D21" s="73" t="s">
        <v>19</v>
      </c>
      <c r="E21" s="73" t="s">
        <v>19</v>
      </c>
      <c r="F21" s="67" t="s">
        <v>20</v>
      </c>
      <c r="G21" s="70" t="s">
        <v>21</v>
      </c>
      <c r="H21" s="72"/>
      <c r="I21" s="67" t="s">
        <v>22</v>
      </c>
      <c r="J21" s="67" t="s">
        <v>23</v>
      </c>
      <c r="K21" s="67" t="s">
        <v>24</v>
      </c>
      <c r="L21" s="75" t="s">
        <v>25</v>
      </c>
      <c r="M21" s="67" t="s">
        <v>26</v>
      </c>
    </row>
    <row r="22" spans="2:13" ht="30.75">
      <c r="B22" s="69"/>
      <c r="C22" s="74"/>
      <c r="D22" s="74"/>
      <c r="E22" s="74"/>
      <c r="F22" s="69"/>
      <c r="G22" s="14" t="s">
        <v>27</v>
      </c>
      <c r="H22" s="14" t="s">
        <v>28</v>
      </c>
      <c r="I22" s="69"/>
      <c r="J22" s="69"/>
      <c r="K22" s="69"/>
      <c r="L22" s="76"/>
      <c r="M22" s="69"/>
    </row>
    <row r="23" spans="2:13" ht="36" customHeight="1">
      <c r="B23" s="15" t="s">
        <v>103</v>
      </c>
      <c r="C23" s="16" t="s">
        <v>29</v>
      </c>
      <c r="D23" s="13" t="s">
        <v>49</v>
      </c>
      <c r="E23" s="73" t="s">
        <v>102</v>
      </c>
      <c r="F23" s="16" t="s">
        <v>30</v>
      </c>
      <c r="G23" s="17" t="s">
        <v>31</v>
      </c>
      <c r="H23" s="14"/>
      <c r="I23" s="18">
        <v>100</v>
      </c>
      <c r="J23" s="18">
        <f>I23</f>
        <v>100</v>
      </c>
      <c r="K23" s="18">
        <v>10</v>
      </c>
      <c r="L23" s="18">
        <v>0</v>
      </c>
      <c r="M23" s="12"/>
    </row>
    <row r="24" spans="2:13" ht="48">
      <c r="B24" s="39" t="s">
        <v>72</v>
      </c>
      <c r="C24" s="37" t="s">
        <v>32</v>
      </c>
      <c r="D24" s="37" t="s">
        <v>51</v>
      </c>
      <c r="E24" s="77"/>
      <c r="F24" s="16" t="s">
        <v>33</v>
      </c>
      <c r="G24" s="17" t="s">
        <v>31</v>
      </c>
      <c r="H24" s="14"/>
      <c r="I24" s="18">
        <v>85</v>
      </c>
      <c r="J24" s="18">
        <v>85</v>
      </c>
      <c r="K24" s="18">
        <v>10</v>
      </c>
      <c r="L24" s="18">
        <v>0</v>
      </c>
      <c r="M24" s="12"/>
    </row>
    <row r="25" spans="2:13" ht="24">
      <c r="B25" s="78"/>
      <c r="C25" s="81"/>
      <c r="D25" s="81"/>
      <c r="E25" s="77"/>
      <c r="F25" s="16" t="s">
        <v>34</v>
      </c>
      <c r="G25" s="17" t="s">
        <v>31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0">
      <c r="B26" s="79"/>
      <c r="C26" s="82"/>
      <c r="D26" s="82"/>
      <c r="E26" s="77"/>
      <c r="F26" s="16" t="s">
        <v>65</v>
      </c>
      <c r="G26" s="17" t="s">
        <v>31</v>
      </c>
      <c r="H26" s="14"/>
      <c r="I26" s="18">
        <v>100</v>
      </c>
      <c r="J26" s="18">
        <f>I26</f>
        <v>100</v>
      </c>
      <c r="K26" s="18">
        <v>10</v>
      </c>
      <c r="L26" s="18">
        <v>0</v>
      </c>
      <c r="M26" s="12"/>
    </row>
    <row r="27" spans="2:13" ht="72">
      <c r="B27" s="80"/>
      <c r="C27" s="83"/>
      <c r="D27" s="83"/>
      <c r="E27" s="74"/>
      <c r="F27" s="20" t="s">
        <v>35</v>
      </c>
      <c r="G27" s="21" t="s">
        <v>36</v>
      </c>
      <c r="H27" s="3"/>
      <c r="I27" s="22">
        <v>0</v>
      </c>
      <c r="J27" s="18">
        <f>I27</f>
        <v>0</v>
      </c>
      <c r="K27" s="18">
        <v>0</v>
      </c>
      <c r="L27" s="18">
        <f>I27-J27-K27</f>
        <v>0</v>
      </c>
      <c r="M27" s="3"/>
    </row>
    <row r="28" spans="2:13" ht="15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2" ht="15.75" customHeight="1">
      <c r="B29" s="56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3" ht="15.75" customHeight="1">
      <c r="B30" s="67" t="s">
        <v>16</v>
      </c>
      <c r="C30" s="70" t="s">
        <v>17</v>
      </c>
      <c r="D30" s="71"/>
      <c r="E30" s="11"/>
      <c r="F30" s="70" t="s">
        <v>38</v>
      </c>
      <c r="G30" s="71"/>
      <c r="H30" s="72"/>
      <c r="I30" s="70" t="s">
        <v>38</v>
      </c>
      <c r="J30" s="71"/>
      <c r="K30" s="71"/>
      <c r="L30" s="71"/>
      <c r="M30" s="72"/>
    </row>
    <row r="31" spans="2:13" ht="15.75" customHeight="1">
      <c r="B31" s="68"/>
      <c r="C31" s="73" t="s">
        <v>19</v>
      </c>
      <c r="D31" s="73" t="s">
        <v>19</v>
      </c>
      <c r="E31" s="73" t="s">
        <v>19</v>
      </c>
      <c r="F31" s="67" t="s">
        <v>20</v>
      </c>
      <c r="G31" s="70" t="s">
        <v>21</v>
      </c>
      <c r="H31" s="72"/>
      <c r="I31" s="67" t="s">
        <v>22</v>
      </c>
      <c r="J31" s="67" t="s">
        <v>23</v>
      </c>
      <c r="K31" s="67" t="s">
        <v>24</v>
      </c>
      <c r="L31" s="75" t="s">
        <v>25</v>
      </c>
      <c r="M31" s="67" t="s">
        <v>26</v>
      </c>
    </row>
    <row r="32" spans="2:13" ht="30.75">
      <c r="B32" s="69"/>
      <c r="C32" s="74"/>
      <c r="D32" s="74"/>
      <c r="E32" s="74"/>
      <c r="F32" s="69"/>
      <c r="G32" s="14" t="s">
        <v>27</v>
      </c>
      <c r="H32" s="14" t="s">
        <v>28</v>
      </c>
      <c r="I32" s="69"/>
      <c r="J32" s="69"/>
      <c r="K32" s="69"/>
      <c r="L32" s="76"/>
      <c r="M32" s="69"/>
    </row>
    <row r="33" spans="2:13" ht="36" customHeight="1">
      <c r="B33" s="19" t="s">
        <v>103</v>
      </c>
      <c r="C33" s="16" t="s">
        <v>29</v>
      </c>
      <c r="D33" s="38" t="s">
        <v>53</v>
      </c>
      <c r="E33" s="73" t="s">
        <v>102</v>
      </c>
      <c r="F33" s="26" t="s">
        <v>39</v>
      </c>
      <c r="G33" s="27" t="s">
        <v>40</v>
      </c>
      <c r="H33" s="14"/>
      <c r="I33" s="18">
        <v>29</v>
      </c>
      <c r="J33" s="18">
        <v>26</v>
      </c>
      <c r="K33" s="18">
        <v>10</v>
      </c>
      <c r="L33" s="18">
        <v>0</v>
      </c>
      <c r="M33" s="12"/>
    </row>
    <row r="34" spans="2:13" ht="36">
      <c r="B34" s="19" t="s">
        <v>104</v>
      </c>
      <c r="C34" s="16" t="s">
        <v>32</v>
      </c>
      <c r="D34" s="16" t="s">
        <v>51</v>
      </c>
      <c r="E34" s="74"/>
      <c r="F34" s="26" t="s">
        <v>39</v>
      </c>
      <c r="G34" s="27" t="s">
        <v>40</v>
      </c>
      <c r="H34" s="14"/>
      <c r="I34" s="18">
        <v>0</v>
      </c>
      <c r="J34" s="18">
        <v>0</v>
      </c>
      <c r="K34" s="18">
        <v>10</v>
      </c>
      <c r="L34" s="18">
        <v>0</v>
      </c>
      <c r="M34" s="12"/>
    </row>
    <row r="35" spans="2:13" ht="15">
      <c r="B35" s="44"/>
      <c r="C35" s="41"/>
      <c r="D35" s="41"/>
      <c r="E35" s="42"/>
      <c r="F35" s="45"/>
      <c r="G35" s="46"/>
      <c r="H35" s="40"/>
      <c r="I35" s="43"/>
      <c r="J35" s="43"/>
      <c r="K35" s="43"/>
      <c r="L35" s="43"/>
      <c r="M35" s="32"/>
    </row>
    <row r="36" spans="2:4" ht="15">
      <c r="B36" s="6"/>
      <c r="C36" s="4" t="s">
        <v>9</v>
      </c>
      <c r="D36" s="54">
        <v>2</v>
      </c>
    </row>
    <row r="37" spans="2:13" ht="15">
      <c r="B37" s="8" t="s">
        <v>10</v>
      </c>
      <c r="K37" s="2" t="s">
        <v>11</v>
      </c>
      <c r="L37" s="9"/>
      <c r="M37" s="10" t="s">
        <v>63</v>
      </c>
    </row>
    <row r="38" spans="2:13" ht="15">
      <c r="B38" s="51" t="s">
        <v>62</v>
      </c>
      <c r="K38" s="2" t="s">
        <v>12</v>
      </c>
      <c r="L38" s="9"/>
      <c r="M38" s="6"/>
    </row>
    <row r="39" spans="2:5" ht="15">
      <c r="B39" s="2" t="s">
        <v>13</v>
      </c>
      <c r="E39" s="52" t="s">
        <v>46</v>
      </c>
    </row>
    <row r="40" spans="2:13" ht="15">
      <c r="B40" s="66" t="s">
        <v>14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ht="15">
      <c r="B41" s="53" t="s">
        <v>15</v>
      </c>
    </row>
    <row r="42" spans="2:13" ht="15">
      <c r="B42" s="67" t="s">
        <v>16</v>
      </c>
      <c r="C42" s="70" t="s">
        <v>17</v>
      </c>
      <c r="D42" s="71"/>
      <c r="E42" s="11"/>
      <c r="F42" s="70" t="s">
        <v>18</v>
      </c>
      <c r="G42" s="71"/>
      <c r="H42" s="71"/>
      <c r="I42" s="71"/>
      <c r="J42" s="71"/>
      <c r="K42" s="71"/>
      <c r="L42" s="71"/>
      <c r="M42" s="72"/>
    </row>
    <row r="43" spans="2:13" ht="15">
      <c r="B43" s="68"/>
      <c r="C43" s="73" t="s">
        <v>19</v>
      </c>
      <c r="D43" s="73" t="s">
        <v>19</v>
      </c>
      <c r="E43" s="73" t="s">
        <v>19</v>
      </c>
      <c r="F43" s="67" t="s">
        <v>20</v>
      </c>
      <c r="G43" s="70" t="s">
        <v>21</v>
      </c>
      <c r="H43" s="72"/>
      <c r="I43" s="67" t="s">
        <v>22</v>
      </c>
      <c r="J43" s="67" t="s">
        <v>23</v>
      </c>
      <c r="K43" s="67" t="s">
        <v>24</v>
      </c>
      <c r="L43" s="75" t="s">
        <v>25</v>
      </c>
      <c r="M43" s="67" t="s">
        <v>26</v>
      </c>
    </row>
    <row r="44" spans="2:13" ht="30.75">
      <c r="B44" s="69"/>
      <c r="C44" s="74"/>
      <c r="D44" s="74"/>
      <c r="E44" s="74"/>
      <c r="F44" s="69"/>
      <c r="G44" s="14" t="s">
        <v>27</v>
      </c>
      <c r="H44" s="14" t="s">
        <v>28</v>
      </c>
      <c r="I44" s="69"/>
      <c r="J44" s="69"/>
      <c r="K44" s="69"/>
      <c r="L44" s="76"/>
      <c r="M44" s="69"/>
    </row>
    <row r="45" spans="2:13" ht="36">
      <c r="B45" s="15" t="s">
        <v>105</v>
      </c>
      <c r="C45" s="16" t="s">
        <v>29</v>
      </c>
      <c r="D45" s="13" t="s">
        <v>49</v>
      </c>
      <c r="E45" s="73" t="s">
        <v>102</v>
      </c>
      <c r="F45" s="16" t="s">
        <v>30</v>
      </c>
      <c r="G45" s="17" t="s">
        <v>31</v>
      </c>
      <c r="H45" s="14"/>
      <c r="I45" s="18">
        <v>100</v>
      </c>
      <c r="J45" s="18">
        <f>I45</f>
        <v>100</v>
      </c>
      <c r="K45" s="18">
        <v>10</v>
      </c>
      <c r="L45" s="18">
        <v>0</v>
      </c>
      <c r="M45" s="12"/>
    </row>
    <row r="46" spans="2:13" ht="48">
      <c r="B46" s="39" t="s">
        <v>106</v>
      </c>
      <c r="C46" s="37" t="s">
        <v>32</v>
      </c>
      <c r="D46" s="37" t="s">
        <v>51</v>
      </c>
      <c r="E46" s="77"/>
      <c r="F46" s="16" t="s">
        <v>33</v>
      </c>
      <c r="G46" s="17" t="s">
        <v>31</v>
      </c>
      <c r="H46" s="14"/>
      <c r="I46" s="18">
        <v>85</v>
      </c>
      <c r="J46" s="18">
        <v>85</v>
      </c>
      <c r="K46" s="18">
        <v>10</v>
      </c>
      <c r="L46" s="18">
        <v>0</v>
      </c>
      <c r="M46" s="12"/>
    </row>
    <row r="47" spans="2:13" ht="24">
      <c r="B47" s="78"/>
      <c r="C47" s="81"/>
      <c r="D47" s="81"/>
      <c r="E47" s="77"/>
      <c r="F47" s="16" t="s">
        <v>34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60">
      <c r="B48" s="79"/>
      <c r="C48" s="82"/>
      <c r="D48" s="82"/>
      <c r="E48" s="77"/>
      <c r="F48" s="16" t="s">
        <v>65</v>
      </c>
      <c r="G48" s="17" t="s">
        <v>31</v>
      </c>
      <c r="H48" s="14"/>
      <c r="I48" s="18">
        <v>100</v>
      </c>
      <c r="J48" s="18">
        <f>I48</f>
        <v>100</v>
      </c>
      <c r="K48" s="18">
        <v>10</v>
      </c>
      <c r="L48" s="18">
        <v>0</v>
      </c>
      <c r="M48" s="12"/>
    </row>
    <row r="49" spans="2:13" ht="72">
      <c r="B49" s="80"/>
      <c r="C49" s="83"/>
      <c r="D49" s="83"/>
      <c r="E49" s="74"/>
      <c r="F49" s="20" t="s">
        <v>35</v>
      </c>
      <c r="G49" s="21" t="s">
        <v>36</v>
      </c>
      <c r="H49" s="3"/>
      <c r="I49" s="22">
        <v>0</v>
      </c>
      <c r="J49" s="18">
        <f>I49</f>
        <v>0</v>
      </c>
      <c r="K49" s="18">
        <v>0</v>
      </c>
      <c r="L49" s="18">
        <f>I49-J49-K49</f>
        <v>0</v>
      </c>
      <c r="M49" s="3"/>
    </row>
    <row r="50" spans="2:13" ht="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2" ht="15">
      <c r="B51" s="53" t="s">
        <v>37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3" ht="15">
      <c r="B52" s="67" t="s">
        <v>16</v>
      </c>
      <c r="C52" s="70" t="s">
        <v>17</v>
      </c>
      <c r="D52" s="71"/>
      <c r="E52" s="11"/>
      <c r="F52" s="70" t="s">
        <v>38</v>
      </c>
      <c r="G52" s="71"/>
      <c r="H52" s="72"/>
      <c r="I52" s="70" t="s">
        <v>38</v>
      </c>
      <c r="J52" s="71"/>
      <c r="K52" s="71"/>
      <c r="L52" s="71"/>
      <c r="M52" s="72"/>
    </row>
    <row r="53" spans="2:13" ht="15">
      <c r="B53" s="68"/>
      <c r="C53" s="73" t="s">
        <v>19</v>
      </c>
      <c r="D53" s="73" t="s">
        <v>19</v>
      </c>
      <c r="E53" s="73" t="s">
        <v>19</v>
      </c>
      <c r="F53" s="67" t="s">
        <v>20</v>
      </c>
      <c r="G53" s="70" t="s">
        <v>21</v>
      </c>
      <c r="H53" s="72"/>
      <c r="I53" s="67" t="s">
        <v>22</v>
      </c>
      <c r="J53" s="67" t="s">
        <v>23</v>
      </c>
      <c r="K53" s="67" t="s">
        <v>24</v>
      </c>
      <c r="L53" s="75" t="s">
        <v>25</v>
      </c>
      <c r="M53" s="67" t="s">
        <v>26</v>
      </c>
    </row>
    <row r="54" spans="2:13" ht="30.75">
      <c r="B54" s="69"/>
      <c r="C54" s="74"/>
      <c r="D54" s="74"/>
      <c r="E54" s="74"/>
      <c r="F54" s="69"/>
      <c r="G54" s="14" t="s">
        <v>27</v>
      </c>
      <c r="H54" s="14" t="s">
        <v>28</v>
      </c>
      <c r="I54" s="69"/>
      <c r="J54" s="69"/>
      <c r="K54" s="69"/>
      <c r="L54" s="76"/>
      <c r="M54" s="69"/>
    </row>
    <row r="55" spans="2:13" ht="36">
      <c r="B55" s="19" t="s">
        <v>105</v>
      </c>
      <c r="C55" s="16" t="s">
        <v>29</v>
      </c>
      <c r="D55" s="38" t="s">
        <v>53</v>
      </c>
      <c r="E55" s="73" t="s">
        <v>52</v>
      </c>
      <c r="F55" s="26" t="s">
        <v>39</v>
      </c>
      <c r="G55" s="27" t="s">
        <v>40</v>
      </c>
      <c r="H55" s="14"/>
      <c r="I55" s="18">
        <v>59</v>
      </c>
      <c r="J55" s="18">
        <v>60</v>
      </c>
      <c r="K55" s="18">
        <v>10</v>
      </c>
      <c r="L55" s="18">
        <v>0</v>
      </c>
      <c r="M55" s="12"/>
    </row>
    <row r="56" spans="2:13" ht="36">
      <c r="B56" s="19" t="s">
        <v>106</v>
      </c>
      <c r="C56" s="16" t="s">
        <v>32</v>
      </c>
      <c r="D56" s="16" t="s">
        <v>51</v>
      </c>
      <c r="E56" s="77"/>
      <c r="F56" s="26" t="s">
        <v>39</v>
      </c>
      <c r="G56" s="27" t="s">
        <v>40</v>
      </c>
      <c r="H56" s="14"/>
      <c r="I56" s="18">
        <v>0</v>
      </c>
      <c r="J56" s="18">
        <v>0</v>
      </c>
      <c r="K56" s="18">
        <v>10</v>
      </c>
      <c r="L56" s="18">
        <v>0</v>
      </c>
      <c r="M56" s="12"/>
    </row>
    <row r="59" spans="2:8" ht="15">
      <c r="B59" s="28" t="s">
        <v>61</v>
      </c>
      <c r="C59" s="28" t="str">
        <f>E6</f>
        <v>          МБОУ ВСОШ</v>
      </c>
      <c r="D59" s="28"/>
      <c r="E59" s="28" t="s">
        <v>41</v>
      </c>
      <c r="F59" s="28"/>
      <c r="G59" s="28" t="s">
        <v>107</v>
      </c>
      <c r="H59" s="28"/>
    </row>
    <row r="60" spans="2:8" ht="15">
      <c r="B60" s="29">
        <f>D4</f>
        <v>42735</v>
      </c>
      <c r="C60" s="28"/>
      <c r="D60" s="28"/>
      <c r="E60" s="30" t="s">
        <v>42</v>
      </c>
      <c r="F60" s="28"/>
      <c r="G60" s="30" t="s">
        <v>43</v>
      </c>
      <c r="H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0" ht="15">
      <c r="B64" s="28"/>
      <c r="C64" s="28"/>
      <c r="D64" s="28"/>
      <c r="E64" s="28"/>
      <c r="F64" s="28"/>
      <c r="G64" s="28"/>
      <c r="H64" s="28"/>
      <c r="I64" s="28"/>
      <c r="J64" s="28"/>
    </row>
    <row r="65" spans="2:12" ht="15">
      <c r="B65" s="28"/>
      <c r="C65" s="28"/>
      <c r="D65" s="28"/>
      <c r="E65" s="28"/>
      <c r="F65" s="28"/>
      <c r="G65" s="28"/>
      <c r="H65" s="28"/>
      <c r="I65" s="28"/>
      <c r="J65" s="28"/>
      <c r="K65" s="6"/>
      <c r="L65" s="6"/>
    </row>
    <row r="66" spans="2:10" ht="15">
      <c r="B66" s="28"/>
      <c r="C66" s="28"/>
      <c r="D66" s="28"/>
      <c r="E66" s="28"/>
      <c r="F66" s="28"/>
      <c r="G66" s="28"/>
      <c r="H66" s="28"/>
      <c r="I66" s="28"/>
      <c r="J66" s="28"/>
    </row>
    <row r="67" spans="2:12" ht="15">
      <c r="B67" s="28"/>
      <c r="C67" s="28"/>
      <c r="D67" s="28"/>
      <c r="E67" s="28"/>
      <c r="F67" s="28"/>
      <c r="G67" s="28"/>
      <c r="H67" s="28"/>
      <c r="I67" s="28"/>
      <c r="J67" s="28"/>
      <c r="K67" s="31"/>
      <c r="L67" s="31"/>
    </row>
    <row r="68" spans="2:12" ht="83.2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61.5" customHeight="1">
      <c r="B69" s="28"/>
      <c r="C69" s="28"/>
      <c r="D69" s="28"/>
      <c r="E69" s="28"/>
      <c r="F69" s="28"/>
      <c r="G69" s="28"/>
      <c r="H69" s="28"/>
      <c r="I69" s="28"/>
      <c r="J69" s="28"/>
      <c r="K69" s="32"/>
      <c r="L69" s="32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2" ht="15">
      <c r="B75" s="28"/>
      <c r="C75" s="28"/>
      <c r="D75" s="28"/>
      <c r="E75" s="28"/>
      <c r="F75" s="28"/>
      <c r="G75" s="28"/>
      <c r="H75" s="28"/>
      <c r="I75" s="28"/>
      <c r="J75" s="28"/>
      <c r="K75" s="23"/>
      <c r="L75" s="23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0" ht="15">
      <c r="B81" s="28"/>
      <c r="C81" s="28"/>
      <c r="D81" s="28"/>
      <c r="E81" s="28"/>
      <c r="F81" s="28"/>
      <c r="G81" s="28"/>
      <c r="H81" s="28"/>
      <c r="I81" s="28"/>
      <c r="J81" s="28"/>
    </row>
    <row r="82" spans="2:12" ht="15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29.25" customHeight="1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31"/>
      <c r="L84" s="31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3"/>
      <c r="L86" s="23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</sheetData>
  <sheetProtection/>
  <mergeCells count="72">
    <mergeCell ref="J53:J54"/>
    <mergeCell ref="K53:K54"/>
    <mergeCell ref="L53:L54"/>
    <mergeCell ref="M53:M54"/>
    <mergeCell ref="E55:E56"/>
    <mergeCell ref="B52:B54"/>
    <mergeCell ref="C52:D52"/>
    <mergeCell ref="F52:H52"/>
    <mergeCell ref="I52:M52"/>
    <mergeCell ref="C53:C54"/>
    <mergeCell ref="D53:D54"/>
    <mergeCell ref="E53:E54"/>
    <mergeCell ref="F53:F54"/>
    <mergeCell ref="G53:H53"/>
    <mergeCell ref="I53:I54"/>
    <mergeCell ref="K43:K44"/>
    <mergeCell ref="D43:D44"/>
    <mergeCell ref="E43:E44"/>
    <mergeCell ref="F43:F44"/>
    <mergeCell ref="G43:H43"/>
    <mergeCell ref="E45:E49"/>
    <mergeCell ref="B47:B49"/>
    <mergeCell ref="C47:C49"/>
    <mergeCell ref="D47:D49"/>
    <mergeCell ref="B42:B44"/>
    <mergeCell ref="C42:D42"/>
    <mergeCell ref="C43:C44"/>
    <mergeCell ref="I43:I44"/>
    <mergeCell ref="J43:J44"/>
    <mergeCell ref="J31:J32"/>
    <mergeCell ref="K31:K32"/>
    <mergeCell ref="L31:L32"/>
    <mergeCell ref="M31:M32"/>
    <mergeCell ref="L43:L44"/>
    <mergeCell ref="M43:M44"/>
    <mergeCell ref="F42:M42"/>
    <mergeCell ref="G31:H31"/>
    <mergeCell ref="E33:E34"/>
    <mergeCell ref="B40:M40"/>
    <mergeCell ref="B30:B32"/>
    <mergeCell ref="C30:D30"/>
    <mergeCell ref="F30:H30"/>
    <mergeCell ref="I30:M30"/>
    <mergeCell ref="C31:C32"/>
    <mergeCell ref="D31:D32"/>
    <mergeCell ref="E31:E32"/>
    <mergeCell ref="F31:F32"/>
    <mergeCell ref="I31:I32"/>
    <mergeCell ref="K21:K22"/>
    <mergeCell ref="L21:L22"/>
    <mergeCell ref="M21:M22"/>
    <mergeCell ref="E23:E27"/>
    <mergeCell ref="G21:H21"/>
    <mergeCell ref="I21:I22"/>
    <mergeCell ref="J21:J22"/>
    <mergeCell ref="B25:B27"/>
    <mergeCell ref="C25:C27"/>
    <mergeCell ref="D25:D27"/>
    <mergeCell ref="B20:B22"/>
    <mergeCell ref="C20:D20"/>
    <mergeCell ref="F20:M20"/>
    <mergeCell ref="C21:C22"/>
    <mergeCell ref="D21:D22"/>
    <mergeCell ref="E21:E22"/>
    <mergeCell ref="F21:F22"/>
    <mergeCell ref="B18:M18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7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86"/>
  <sheetViews>
    <sheetView view="pageBreakPreview" zoomScale="60" zoomScalePageLayoutView="0" workbookViewId="0" topLeftCell="A43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15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99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100</v>
      </c>
      <c r="J23" s="18">
        <v>100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0</v>
      </c>
      <c r="J24" s="18">
        <v>0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20</v>
      </c>
      <c r="J32" s="18">
        <v>19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25</v>
      </c>
      <c r="J45" s="18">
        <v>25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75</v>
      </c>
      <c r="J46" s="18">
        <v>75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11</v>
      </c>
      <c r="J54" s="18">
        <v>12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">
      <c r="B58" s="28" t="s">
        <v>61</v>
      </c>
      <c r="C58" s="28" t="str">
        <f>E6</f>
        <v>          МБОУ Лозновская ООШ</v>
      </c>
      <c r="D58" s="28"/>
      <c r="E58" s="28" t="s">
        <v>41</v>
      </c>
      <c r="F58" s="28"/>
      <c r="G58" s="28" t="s">
        <v>100</v>
      </c>
      <c r="H58" s="28"/>
    </row>
    <row r="59" spans="2:8" ht="15">
      <c r="B59" s="29">
        <f>D4</f>
        <v>42735</v>
      </c>
      <c r="C59" s="28"/>
      <c r="D59" s="28"/>
      <c r="E59" s="30" t="s">
        <v>42</v>
      </c>
      <c r="F59" s="28"/>
      <c r="G59" s="30" t="s">
        <v>43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86"/>
  <sheetViews>
    <sheetView view="pageBreakPreview" zoomScale="60" zoomScalePageLayoutView="0" workbookViewId="0" topLeftCell="A40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14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98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33</v>
      </c>
      <c r="J23" s="18">
        <v>33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66</v>
      </c>
      <c r="J24" s="18">
        <v>66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16</v>
      </c>
      <c r="J32" s="18">
        <v>16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57</v>
      </c>
      <c r="J45" s="18">
        <v>57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88</v>
      </c>
      <c r="J46" s="18">
        <v>88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22</v>
      </c>
      <c r="J54" s="58">
        <f>24-2</f>
        <v>22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3</v>
      </c>
      <c r="J55" s="18">
        <v>2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">
      <c r="B58" s="28" t="s">
        <v>61</v>
      </c>
      <c r="C58" s="28" t="str">
        <f>E6</f>
        <v>          МБОУ Хорошевская СОШ</v>
      </c>
      <c r="D58" s="28"/>
      <c r="E58" s="28" t="s">
        <v>41</v>
      </c>
      <c r="F58" s="28"/>
      <c r="G58" s="28" t="s">
        <v>97</v>
      </c>
      <c r="H58" s="28"/>
    </row>
    <row r="59" spans="2:8" ht="15">
      <c r="B59" s="29">
        <f>D4</f>
        <v>42735</v>
      </c>
      <c r="C59" s="28"/>
      <c r="D59" s="28"/>
      <c r="E59" s="30" t="s">
        <v>42</v>
      </c>
      <c r="F59" s="28"/>
      <c r="G59" s="30" t="s">
        <v>43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86"/>
  <sheetViews>
    <sheetView view="pageBreakPreview" zoomScale="70" zoomScaleSheetLayoutView="70" zoomScalePageLayoutView="0" workbookViewId="0" topLeftCell="A36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13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95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75</v>
      </c>
      <c r="J23" s="18">
        <v>75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34</v>
      </c>
      <c r="J32" s="18">
        <v>37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58</v>
      </c>
      <c r="J45" s="18">
        <v>58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100</v>
      </c>
      <c r="J46" s="18">
        <v>100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23</v>
      </c>
      <c r="J54" s="18">
        <v>26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10</v>
      </c>
      <c r="L56" s="50">
        <v>0</v>
      </c>
      <c r="M56" s="25"/>
    </row>
    <row r="58" spans="2:8" ht="15">
      <c r="B58" s="28" t="s">
        <v>61</v>
      </c>
      <c r="C58" s="28" t="str">
        <f>E6</f>
        <v>          МБОУ Антоновская СОШ</v>
      </c>
      <c r="D58" s="28"/>
      <c r="E58" s="28" t="s">
        <v>41</v>
      </c>
      <c r="F58" s="28"/>
      <c r="G58" s="28" t="s">
        <v>96</v>
      </c>
      <c r="H58" s="28"/>
    </row>
    <row r="59" spans="2:8" ht="15">
      <c r="B59" s="29">
        <f>D4</f>
        <v>42735</v>
      </c>
      <c r="C59" s="28"/>
      <c r="D59" s="28"/>
      <c r="E59" s="30" t="s">
        <v>42</v>
      </c>
      <c r="F59" s="28"/>
      <c r="G59" s="30" t="s">
        <v>43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70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11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93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66</v>
      </c>
      <c r="J23" s="18">
        <v>66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0</v>
      </c>
      <c r="J24" s="18">
        <f>I24</f>
        <v>0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39</v>
      </c>
      <c r="J32" s="18">
        <v>41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91</v>
      </c>
      <c r="J45" s="18">
        <v>91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91</v>
      </c>
      <c r="J46" s="18">
        <f>I46</f>
        <v>91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43</v>
      </c>
      <c r="J54" s="18">
        <v>43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91</v>
      </c>
      <c r="J68" s="18">
        <v>91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6</v>
      </c>
      <c r="J77" s="18">
        <v>5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          МБОУ Паршиковская СОШ</v>
      </c>
      <c r="D82" s="28"/>
      <c r="E82" s="28" t="s">
        <v>41</v>
      </c>
      <c r="F82" s="28"/>
      <c r="G82" s="28" t="s">
        <v>94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86"/>
  <sheetViews>
    <sheetView view="pageBreakPreview" zoomScale="70" zoomScaleSheetLayoutView="70" zoomScalePageLayoutView="0" workbookViewId="0" topLeftCell="A43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12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91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8</v>
      </c>
      <c r="J23" s="18">
        <v>8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12.5</v>
      </c>
      <c r="J24" s="18">
        <f>I24</f>
        <v>12.5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38</v>
      </c>
      <c r="J32" s="18">
        <v>39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62</v>
      </c>
      <c r="J45" s="18">
        <v>62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62</v>
      </c>
      <c r="J46" s="18">
        <v>62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47</v>
      </c>
      <c r="J54" s="18">
        <v>49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">
      <c r="B58" s="28" t="s">
        <v>61</v>
      </c>
      <c r="C58" s="28" t="str">
        <f>E6</f>
        <v>          МБОУ Дубравненская СОШ</v>
      </c>
      <c r="D58" s="28"/>
      <c r="E58" s="28" t="s">
        <v>41</v>
      </c>
      <c r="F58" s="28"/>
      <c r="G58" s="28" t="s">
        <v>92</v>
      </c>
      <c r="H58" s="28"/>
    </row>
    <row r="59" spans="2:8" ht="15">
      <c r="B59" s="29">
        <f>D4</f>
        <v>42735</v>
      </c>
      <c r="C59" s="28"/>
      <c r="D59" s="28"/>
      <c r="E59" s="30" t="s">
        <v>42</v>
      </c>
      <c r="F59" s="28"/>
      <c r="G59" s="30" t="s">
        <v>43</v>
      </c>
      <c r="H59" s="28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68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10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89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33</v>
      </c>
      <c r="J23" s="18">
        <v>33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84</v>
      </c>
      <c r="J24" s="18">
        <f>I24</f>
        <v>84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53</v>
      </c>
      <c r="J32" s="18">
        <v>54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76.9</v>
      </c>
      <c r="J45" s="18">
        <v>76.9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84.6</v>
      </c>
      <c r="J46" s="18">
        <v>84.6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63</v>
      </c>
      <c r="J54" s="18">
        <v>62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76.9</v>
      </c>
      <c r="J68" s="18">
        <v>76.9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/>
      <c r="D69" s="81" t="s">
        <v>59</v>
      </c>
      <c r="E69" s="77"/>
      <c r="F69" s="16" t="s">
        <v>34</v>
      </c>
      <c r="G69" s="17" t="s">
        <v>31</v>
      </c>
      <c r="H69" s="14"/>
      <c r="I69" s="18">
        <v>84.6</v>
      </c>
      <c r="J69" s="18">
        <f>I69</f>
        <v>84.6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14</v>
      </c>
      <c r="J77" s="18">
        <v>14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          МБОУ Калининская СОШ</v>
      </c>
      <c r="D82" s="28"/>
      <c r="E82" s="28" t="s">
        <v>41</v>
      </c>
      <c r="F82" s="28"/>
      <c r="G82" s="28" t="s">
        <v>90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10"/>
  <sheetViews>
    <sheetView view="pageBreakPreview" zoomScale="70" zoomScaleSheetLayoutView="70" zoomScalePageLayoutView="0" workbookViewId="0" topLeftCell="A43">
      <selection activeCell="J77" sqref="J7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0</v>
      </c>
      <c r="G2" s="3">
        <v>9</v>
      </c>
    </row>
    <row r="3" ht="15">
      <c r="D3" s="6" t="str">
        <f>'свод школы'!D3</f>
        <v>на 2016 год </v>
      </c>
    </row>
    <row r="4" spans="3:4" ht="15">
      <c r="C4" s="4" t="s">
        <v>1</v>
      </c>
      <c r="D4" s="61">
        <f>'свод школы'!D4</f>
        <v>42735</v>
      </c>
    </row>
    <row r="6" spans="2:8" ht="42.75" customHeight="1">
      <c r="B6" s="62" t="s">
        <v>2</v>
      </c>
      <c r="C6" s="62"/>
      <c r="D6" s="62"/>
      <c r="E6" s="62" t="s">
        <v>87</v>
      </c>
      <c r="F6" s="62"/>
      <c r="G6" s="62"/>
      <c r="H6" s="62"/>
    </row>
    <row r="7" spans="2:8" ht="38.25" customHeight="1">
      <c r="B7" s="63" t="s">
        <v>3</v>
      </c>
      <c r="C7" s="63"/>
      <c r="D7" s="63"/>
      <c r="E7" s="63"/>
      <c r="F7" s="64" t="s">
        <v>4</v>
      </c>
      <c r="G7" s="64"/>
      <c r="H7" s="64"/>
    </row>
    <row r="8" spans="2:9" ht="24" customHeight="1">
      <c r="B8" s="62" t="s">
        <v>5</v>
      </c>
      <c r="C8" s="62"/>
      <c r="D8" s="62"/>
      <c r="E8" s="65" t="s">
        <v>44</v>
      </c>
      <c r="F8" s="65"/>
      <c r="G8" s="65"/>
      <c r="H8" s="65"/>
      <c r="I8" s="65"/>
    </row>
    <row r="9" spans="2:4" ht="15">
      <c r="B9" s="1" t="s">
        <v>6</v>
      </c>
      <c r="D9" s="1" t="str">
        <f>'свод школы'!D9</f>
        <v>годовая</v>
      </c>
    </row>
    <row r="10" ht="15">
      <c r="C10" s="1" t="s">
        <v>7</v>
      </c>
    </row>
    <row r="12" spans="2:7" ht="15">
      <c r="B12" s="6"/>
      <c r="C12" s="2" t="s">
        <v>8</v>
      </c>
      <c r="G12" s="7"/>
    </row>
    <row r="13" spans="2:4" ht="15">
      <c r="B13" s="6"/>
      <c r="C13" s="4" t="s">
        <v>9</v>
      </c>
      <c r="D13" s="35">
        <v>1</v>
      </c>
    </row>
    <row r="14" spans="2:13" ht="15">
      <c r="B14" s="8" t="s">
        <v>10</v>
      </c>
      <c r="K14" s="2" t="s">
        <v>11</v>
      </c>
      <c r="L14" s="9"/>
      <c r="M14" s="10" t="s">
        <v>47</v>
      </c>
    </row>
    <row r="15" spans="2:13" ht="15">
      <c r="B15" s="36" t="s">
        <v>45</v>
      </c>
      <c r="K15" s="2" t="s">
        <v>12</v>
      </c>
      <c r="L15" s="9"/>
      <c r="M15" s="6"/>
    </row>
    <row r="16" spans="2:5" ht="15">
      <c r="B16" s="2" t="s">
        <v>13</v>
      </c>
      <c r="E16" s="34" t="s">
        <v>46</v>
      </c>
    </row>
    <row r="17" spans="2:13" ht="15"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>
      <c r="B18" s="33" t="s">
        <v>15</v>
      </c>
    </row>
    <row r="19" spans="2:13" ht="81" customHeight="1">
      <c r="B19" s="67" t="s">
        <v>16</v>
      </c>
      <c r="C19" s="70" t="s">
        <v>17</v>
      </c>
      <c r="D19" s="71"/>
      <c r="E19" s="11"/>
      <c r="F19" s="70" t="s">
        <v>18</v>
      </c>
      <c r="G19" s="71"/>
      <c r="H19" s="71"/>
      <c r="I19" s="71"/>
      <c r="J19" s="71"/>
      <c r="K19" s="71"/>
      <c r="L19" s="71"/>
      <c r="M19" s="72"/>
    </row>
    <row r="20" spans="2:13" ht="63.75" customHeight="1">
      <c r="B20" s="68"/>
      <c r="C20" s="73" t="s">
        <v>19</v>
      </c>
      <c r="D20" s="73" t="s">
        <v>19</v>
      </c>
      <c r="E20" s="73" t="s">
        <v>19</v>
      </c>
      <c r="F20" s="67" t="s">
        <v>20</v>
      </c>
      <c r="G20" s="70" t="s">
        <v>21</v>
      </c>
      <c r="H20" s="72"/>
      <c r="I20" s="67" t="s">
        <v>22</v>
      </c>
      <c r="J20" s="67" t="s">
        <v>23</v>
      </c>
      <c r="K20" s="67" t="s">
        <v>24</v>
      </c>
      <c r="L20" s="75" t="s">
        <v>25</v>
      </c>
      <c r="M20" s="67" t="s">
        <v>26</v>
      </c>
    </row>
    <row r="21" spans="2:13" ht="51" customHeight="1">
      <c r="B21" s="69"/>
      <c r="C21" s="74"/>
      <c r="D21" s="74"/>
      <c r="E21" s="74"/>
      <c r="F21" s="69"/>
      <c r="G21" s="14" t="s">
        <v>27</v>
      </c>
      <c r="H21" s="14" t="s">
        <v>28</v>
      </c>
      <c r="I21" s="69"/>
      <c r="J21" s="69"/>
      <c r="K21" s="69"/>
      <c r="L21" s="76"/>
      <c r="M21" s="69"/>
    </row>
    <row r="22" spans="2:13" ht="54.75" customHeight="1">
      <c r="B22" s="15" t="s">
        <v>48</v>
      </c>
      <c r="C22" s="16" t="s">
        <v>29</v>
      </c>
      <c r="D22" s="13" t="s">
        <v>49</v>
      </c>
      <c r="E22" s="73" t="s">
        <v>52</v>
      </c>
      <c r="F22" s="16" t="s">
        <v>30</v>
      </c>
      <c r="G22" s="17" t="s">
        <v>31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78"/>
      <c r="C23" s="81" t="s">
        <v>32</v>
      </c>
      <c r="D23" s="81" t="s">
        <v>51</v>
      </c>
      <c r="E23" s="77"/>
      <c r="F23" s="16" t="s">
        <v>33</v>
      </c>
      <c r="G23" s="17" t="s">
        <v>31</v>
      </c>
      <c r="H23" s="14"/>
      <c r="I23" s="18">
        <v>63</v>
      </c>
      <c r="J23" s="18">
        <v>63</v>
      </c>
      <c r="K23" s="18">
        <v>10</v>
      </c>
      <c r="L23" s="18">
        <v>0</v>
      </c>
      <c r="M23" s="12"/>
    </row>
    <row r="24" spans="2:13" ht="48" customHeight="1">
      <c r="B24" s="79"/>
      <c r="C24" s="82"/>
      <c r="D24" s="82"/>
      <c r="E24" s="77"/>
      <c r="F24" s="16" t="s">
        <v>34</v>
      </c>
      <c r="G24" s="17" t="s">
        <v>31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60.75" customHeight="1">
      <c r="B25" s="79"/>
      <c r="C25" s="82"/>
      <c r="D25" s="82"/>
      <c r="E25" s="77"/>
      <c r="F25" s="16" t="s">
        <v>65</v>
      </c>
      <c r="G25" s="17" t="s">
        <v>31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80"/>
      <c r="C26" s="83"/>
      <c r="D26" s="83"/>
      <c r="E26" s="74"/>
      <c r="F26" s="20" t="s">
        <v>35</v>
      </c>
      <c r="G26" s="21" t="s">
        <v>36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67" t="s">
        <v>16</v>
      </c>
      <c r="C29" s="70" t="s">
        <v>17</v>
      </c>
      <c r="D29" s="71"/>
      <c r="E29" s="11"/>
      <c r="F29" s="70" t="s">
        <v>38</v>
      </c>
      <c r="G29" s="71"/>
      <c r="H29" s="72"/>
      <c r="I29" s="70" t="s">
        <v>38</v>
      </c>
      <c r="J29" s="71"/>
      <c r="K29" s="71"/>
      <c r="L29" s="71"/>
      <c r="M29" s="72"/>
    </row>
    <row r="30" spans="2:13" ht="15" customHeight="1">
      <c r="B30" s="68"/>
      <c r="C30" s="73" t="s">
        <v>19</v>
      </c>
      <c r="D30" s="73" t="s">
        <v>19</v>
      </c>
      <c r="E30" s="73" t="s">
        <v>19</v>
      </c>
      <c r="F30" s="67" t="s">
        <v>20</v>
      </c>
      <c r="G30" s="70" t="s">
        <v>21</v>
      </c>
      <c r="H30" s="72"/>
      <c r="I30" s="67" t="s">
        <v>22</v>
      </c>
      <c r="J30" s="67" t="s">
        <v>23</v>
      </c>
      <c r="K30" s="67" t="s">
        <v>24</v>
      </c>
      <c r="L30" s="75" t="s">
        <v>25</v>
      </c>
      <c r="M30" s="67" t="s">
        <v>26</v>
      </c>
    </row>
    <row r="31" spans="2:13" ht="111" customHeight="1">
      <c r="B31" s="69"/>
      <c r="C31" s="74"/>
      <c r="D31" s="74"/>
      <c r="E31" s="74"/>
      <c r="F31" s="69"/>
      <c r="G31" s="14" t="s">
        <v>27</v>
      </c>
      <c r="H31" s="14" t="s">
        <v>28</v>
      </c>
      <c r="I31" s="69"/>
      <c r="J31" s="69"/>
      <c r="K31" s="69"/>
      <c r="L31" s="76"/>
      <c r="M31" s="69"/>
    </row>
    <row r="32" spans="2:13" ht="42" customHeight="1">
      <c r="B32" s="19" t="s">
        <v>48</v>
      </c>
      <c r="C32" s="16" t="s">
        <v>29</v>
      </c>
      <c r="D32" s="38" t="s">
        <v>53</v>
      </c>
      <c r="E32" s="73" t="s">
        <v>52</v>
      </c>
      <c r="F32" s="26" t="s">
        <v>39</v>
      </c>
      <c r="G32" s="27" t="s">
        <v>40</v>
      </c>
      <c r="H32" s="14"/>
      <c r="I32" s="18">
        <v>53</v>
      </c>
      <c r="J32" s="18">
        <v>54</v>
      </c>
      <c r="K32" s="18">
        <v>10</v>
      </c>
      <c r="L32" s="18">
        <v>0</v>
      </c>
      <c r="M32" s="12"/>
    </row>
    <row r="33" spans="2:13" ht="56.25" customHeight="1">
      <c r="B33" s="19" t="s">
        <v>50</v>
      </c>
      <c r="C33" s="16" t="s">
        <v>32</v>
      </c>
      <c r="D33" s="16" t="s">
        <v>51</v>
      </c>
      <c r="E33" s="74"/>
      <c r="F33" s="26" t="s">
        <v>39</v>
      </c>
      <c r="G33" s="27" t="s">
        <v>40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">
      <c r="B35" s="6"/>
      <c r="C35" s="4" t="s">
        <v>9</v>
      </c>
      <c r="D35" s="57">
        <v>2</v>
      </c>
    </row>
    <row r="36" spans="2:13" ht="15">
      <c r="B36" s="8" t="s">
        <v>10</v>
      </c>
      <c r="K36" s="2" t="s">
        <v>11</v>
      </c>
      <c r="L36" s="9"/>
      <c r="M36" s="10" t="s">
        <v>60</v>
      </c>
    </row>
    <row r="37" spans="2:13" ht="15">
      <c r="B37" s="55" t="s">
        <v>54</v>
      </c>
      <c r="K37" s="2" t="s">
        <v>12</v>
      </c>
      <c r="L37" s="9"/>
      <c r="M37" s="6"/>
    </row>
    <row r="38" spans="2:5" ht="15">
      <c r="B38" s="2" t="s">
        <v>13</v>
      </c>
      <c r="E38" s="47" t="s">
        <v>64</v>
      </c>
    </row>
    <row r="39" spans="2:13" ht="15">
      <c r="B39" s="66" t="s">
        <v>14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ht="18.75" customHeight="1">
      <c r="B40" s="56" t="s">
        <v>15</v>
      </c>
    </row>
    <row r="41" spans="2:13" ht="15" customHeight="1">
      <c r="B41" s="67" t="s">
        <v>16</v>
      </c>
      <c r="C41" s="70" t="s">
        <v>17</v>
      </c>
      <c r="D41" s="71"/>
      <c r="E41" s="11"/>
      <c r="F41" s="70" t="s">
        <v>18</v>
      </c>
      <c r="G41" s="71"/>
      <c r="H41" s="71"/>
      <c r="I41" s="71"/>
      <c r="J41" s="71"/>
      <c r="K41" s="71"/>
      <c r="L41" s="71"/>
      <c r="M41" s="72"/>
    </row>
    <row r="42" spans="2:13" ht="15.75" customHeight="1">
      <c r="B42" s="68"/>
      <c r="C42" s="73" t="s">
        <v>19</v>
      </c>
      <c r="D42" s="73" t="s">
        <v>19</v>
      </c>
      <c r="E42" s="73" t="s">
        <v>19</v>
      </c>
      <c r="F42" s="67" t="s">
        <v>20</v>
      </c>
      <c r="G42" s="70" t="s">
        <v>21</v>
      </c>
      <c r="H42" s="72"/>
      <c r="I42" s="67" t="s">
        <v>22</v>
      </c>
      <c r="J42" s="67" t="s">
        <v>23</v>
      </c>
      <c r="K42" s="67" t="s">
        <v>24</v>
      </c>
      <c r="L42" s="75" t="s">
        <v>25</v>
      </c>
      <c r="M42" s="67" t="s">
        <v>26</v>
      </c>
    </row>
    <row r="43" spans="2:13" ht="30.75">
      <c r="B43" s="69"/>
      <c r="C43" s="74"/>
      <c r="D43" s="74"/>
      <c r="E43" s="74"/>
      <c r="F43" s="69"/>
      <c r="G43" s="14" t="s">
        <v>27</v>
      </c>
      <c r="H43" s="14" t="s">
        <v>28</v>
      </c>
      <c r="I43" s="69"/>
      <c r="J43" s="69"/>
      <c r="K43" s="69"/>
      <c r="L43" s="76"/>
      <c r="M43" s="69"/>
    </row>
    <row r="44" spans="2:13" ht="36" customHeight="1">
      <c r="B44" s="15" t="s">
        <v>71</v>
      </c>
      <c r="C44" s="16" t="s">
        <v>29</v>
      </c>
      <c r="D44" s="13" t="s">
        <v>49</v>
      </c>
      <c r="E44" s="73" t="s">
        <v>52</v>
      </c>
      <c r="F44" s="16" t="s">
        <v>30</v>
      </c>
      <c r="G44" s="17" t="s">
        <v>31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39" t="s">
        <v>72</v>
      </c>
      <c r="C45" s="37" t="s">
        <v>32</v>
      </c>
      <c r="D45" s="37" t="s">
        <v>51</v>
      </c>
      <c r="E45" s="77"/>
      <c r="F45" s="16" t="s">
        <v>33</v>
      </c>
      <c r="G45" s="17" t="s">
        <v>31</v>
      </c>
      <c r="H45" s="14"/>
      <c r="I45" s="18">
        <v>77</v>
      </c>
      <c r="J45" s="18">
        <v>77</v>
      </c>
      <c r="K45" s="18">
        <v>10</v>
      </c>
      <c r="L45" s="18">
        <v>0</v>
      </c>
      <c r="M45" s="12"/>
    </row>
    <row r="46" spans="2:13" ht="24">
      <c r="B46" s="78" t="s">
        <v>57</v>
      </c>
      <c r="C46" s="81" t="s">
        <v>29</v>
      </c>
      <c r="D46" s="81" t="s">
        <v>59</v>
      </c>
      <c r="E46" s="77"/>
      <c r="F46" s="16" t="s">
        <v>34</v>
      </c>
      <c r="G46" s="17" t="s">
        <v>31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60">
      <c r="B47" s="79"/>
      <c r="C47" s="82"/>
      <c r="D47" s="82"/>
      <c r="E47" s="77"/>
      <c r="F47" s="16" t="s">
        <v>65</v>
      </c>
      <c r="G47" s="17" t="s">
        <v>31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80"/>
      <c r="C48" s="83"/>
      <c r="D48" s="83"/>
      <c r="E48" s="74"/>
      <c r="F48" s="20" t="s">
        <v>35</v>
      </c>
      <c r="G48" s="21" t="s">
        <v>36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67" t="s">
        <v>16</v>
      </c>
      <c r="C51" s="70" t="s">
        <v>17</v>
      </c>
      <c r="D51" s="71"/>
      <c r="E51" s="11"/>
      <c r="F51" s="70" t="s">
        <v>38</v>
      </c>
      <c r="G51" s="71"/>
      <c r="H51" s="72"/>
      <c r="I51" s="70" t="s">
        <v>38</v>
      </c>
      <c r="J51" s="71"/>
      <c r="K51" s="71"/>
      <c r="L51" s="71"/>
      <c r="M51" s="72"/>
    </row>
    <row r="52" spans="2:13" ht="15.75" customHeight="1">
      <c r="B52" s="68"/>
      <c r="C52" s="73" t="s">
        <v>19</v>
      </c>
      <c r="D52" s="73" t="s">
        <v>19</v>
      </c>
      <c r="E52" s="73" t="s">
        <v>19</v>
      </c>
      <c r="F52" s="67" t="s">
        <v>20</v>
      </c>
      <c r="G52" s="70" t="s">
        <v>21</v>
      </c>
      <c r="H52" s="72"/>
      <c r="I52" s="67" t="s">
        <v>22</v>
      </c>
      <c r="J52" s="67" t="s">
        <v>23</v>
      </c>
      <c r="K52" s="67" t="s">
        <v>24</v>
      </c>
      <c r="L52" s="75" t="s">
        <v>25</v>
      </c>
      <c r="M52" s="67" t="s">
        <v>26</v>
      </c>
    </row>
    <row r="53" spans="2:13" ht="30.75">
      <c r="B53" s="69"/>
      <c r="C53" s="74"/>
      <c r="D53" s="74"/>
      <c r="E53" s="74"/>
      <c r="F53" s="69"/>
      <c r="G53" s="14" t="s">
        <v>27</v>
      </c>
      <c r="H53" s="14" t="s">
        <v>28</v>
      </c>
      <c r="I53" s="69"/>
      <c r="J53" s="69"/>
      <c r="K53" s="69"/>
      <c r="L53" s="76"/>
      <c r="M53" s="69"/>
    </row>
    <row r="54" spans="2:13" ht="36" customHeight="1">
      <c r="B54" s="19" t="s">
        <v>71</v>
      </c>
      <c r="C54" s="16" t="s">
        <v>29</v>
      </c>
      <c r="D54" s="38" t="s">
        <v>53</v>
      </c>
      <c r="E54" s="73" t="s">
        <v>52</v>
      </c>
      <c r="F54" s="26" t="s">
        <v>39</v>
      </c>
      <c r="G54" s="27" t="s">
        <v>40</v>
      </c>
      <c r="H54" s="14"/>
      <c r="I54" s="18">
        <v>86</v>
      </c>
      <c r="J54" s="18">
        <v>84</v>
      </c>
      <c r="K54" s="18">
        <v>10</v>
      </c>
      <c r="L54" s="18">
        <v>0</v>
      </c>
      <c r="M54" s="12"/>
    </row>
    <row r="55" spans="2:13" ht="36">
      <c r="B55" s="19" t="s">
        <v>72</v>
      </c>
      <c r="C55" s="16" t="s">
        <v>32</v>
      </c>
      <c r="D55" s="16" t="s">
        <v>51</v>
      </c>
      <c r="E55" s="77"/>
      <c r="F55" s="26" t="s">
        <v>39</v>
      </c>
      <c r="G55" s="27" t="s">
        <v>40</v>
      </c>
      <c r="H55" s="14"/>
      <c r="I55" s="18">
        <v>2</v>
      </c>
      <c r="J55" s="18">
        <v>2</v>
      </c>
      <c r="K55" s="18">
        <v>10</v>
      </c>
      <c r="L55" s="18">
        <v>0</v>
      </c>
      <c r="M55" s="12"/>
    </row>
    <row r="56" spans="2:13" ht="57" customHeight="1">
      <c r="B56" s="19" t="s">
        <v>57</v>
      </c>
      <c r="C56" s="48" t="s">
        <v>29</v>
      </c>
      <c r="D56" s="48" t="s">
        <v>58</v>
      </c>
      <c r="E56" s="83"/>
      <c r="F56" s="49" t="s">
        <v>39</v>
      </c>
      <c r="G56" s="27" t="s">
        <v>40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7" spans="2:13" ht="1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">
      <c r="B58" s="6"/>
      <c r="C58" s="4" t="s">
        <v>9</v>
      </c>
      <c r="D58" s="54">
        <v>3</v>
      </c>
    </row>
    <row r="59" spans="2:13" ht="15">
      <c r="B59" s="8" t="s">
        <v>10</v>
      </c>
      <c r="K59" s="2" t="s">
        <v>11</v>
      </c>
      <c r="L59" s="9"/>
      <c r="M59" s="10" t="s">
        <v>63</v>
      </c>
    </row>
    <row r="60" spans="2:13" ht="15">
      <c r="B60" s="51" t="s">
        <v>62</v>
      </c>
      <c r="K60" s="2" t="s">
        <v>12</v>
      </c>
      <c r="L60" s="9"/>
      <c r="M60" s="6"/>
    </row>
    <row r="61" spans="2:5" ht="15">
      <c r="B61" s="2" t="s">
        <v>13</v>
      </c>
      <c r="E61" s="52" t="s">
        <v>46</v>
      </c>
    </row>
    <row r="62" spans="2:13" ht="15">
      <c r="B62" s="66" t="s">
        <v>14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5">
      <c r="B63" s="53" t="s">
        <v>15</v>
      </c>
    </row>
    <row r="64" spans="2:13" ht="15">
      <c r="B64" s="67" t="s">
        <v>16</v>
      </c>
      <c r="C64" s="70" t="s">
        <v>17</v>
      </c>
      <c r="D64" s="71"/>
      <c r="E64" s="11"/>
      <c r="F64" s="70" t="s">
        <v>18</v>
      </c>
      <c r="G64" s="71"/>
      <c r="H64" s="71"/>
      <c r="I64" s="71"/>
      <c r="J64" s="71"/>
      <c r="K64" s="71"/>
      <c r="L64" s="71"/>
      <c r="M64" s="72"/>
    </row>
    <row r="65" spans="2:13" ht="15">
      <c r="B65" s="68"/>
      <c r="C65" s="73" t="s">
        <v>19</v>
      </c>
      <c r="D65" s="73" t="s">
        <v>19</v>
      </c>
      <c r="E65" s="73" t="s">
        <v>19</v>
      </c>
      <c r="F65" s="67" t="s">
        <v>20</v>
      </c>
      <c r="G65" s="70" t="s">
        <v>21</v>
      </c>
      <c r="H65" s="72"/>
      <c r="I65" s="67" t="s">
        <v>22</v>
      </c>
      <c r="J65" s="67" t="s">
        <v>23</v>
      </c>
      <c r="K65" s="67" t="s">
        <v>24</v>
      </c>
      <c r="L65" s="75" t="s">
        <v>25</v>
      </c>
      <c r="M65" s="67" t="s">
        <v>26</v>
      </c>
    </row>
    <row r="66" spans="2:13" ht="30.75">
      <c r="B66" s="69"/>
      <c r="C66" s="74"/>
      <c r="D66" s="74"/>
      <c r="E66" s="74"/>
      <c r="F66" s="69"/>
      <c r="G66" s="14" t="s">
        <v>27</v>
      </c>
      <c r="H66" s="14" t="s">
        <v>28</v>
      </c>
      <c r="I66" s="69"/>
      <c r="J66" s="69"/>
      <c r="K66" s="69"/>
      <c r="L66" s="76"/>
      <c r="M66" s="69"/>
    </row>
    <row r="67" spans="2:13" ht="36">
      <c r="B67" s="15" t="s">
        <v>68</v>
      </c>
      <c r="C67" s="16" t="s">
        <v>29</v>
      </c>
      <c r="D67" s="13" t="s">
        <v>49</v>
      </c>
      <c r="E67" s="73" t="s">
        <v>52</v>
      </c>
      <c r="F67" s="16" t="s">
        <v>30</v>
      </c>
      <c r="G67" s="17" t="s">
        <v>31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39" t="s">
        <v>69</v>
      </c>
      <c r="C68" s="37" t="s">
        <v>32</v>
      </c>
      <c r="D68" s="37" t="s">
        <v>51</v>
      </c>
      <c r="E68" s="77"/>
      <c r="F68" s="16" t="s">
        <v>33</v>
      </c>
      <c r="G68" s="17" t="s">
        <v>31</v>
      </c>
      <c r="H68" s="14"/>
      <c r="I68" s="18">
        <v>82</v>
      </c>
      <c r="J68" s="18">
        <v>82</v>
      </c>
      <c r="K68" s="18">
        <v>10</v>
      </c>
      <c r="L68" s="18">
        <v>0</v>
      </c>
      <c r="M68" s="12"/>
    </row>
    <row r="69" spans="2:13" ht="24">
      <c r="B69" s="78" t="s">
        <v>70</v>
      </c>
      <c r="C69" s="81" t="s">
        <v>29</v>
      </c>
      <c r="D69" s="81" t="s">
        <v>59</v>
      </c>
      <c r="E69" s="77"/>
      <c r="F69" s="16" t="s">
        <v>34</v>
      </c>
      <c r="G69" s="17" t="s">
        <v>31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60">
      <c r="B70" s="79"/>
      <c r="C70" s="82"/>
      <c r="D70" s="82"/>
      <c r="E70" s="77"/>
      <c r="F70" s="16" t="s">
        <v>65</v>
      </c>
      <c r="G70" s="17" t="s">
        <v>31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80"/>
      <c r="C71" s="83"/>
      <c r="D71" s="83"/>
      <c r="E71" s="74"/>
      <c r="F71" s="20" t="s">
        <v>35</v>
      </c>
      <c r="G71" s="21" t="s">
        <v>36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3" t="s">
        <v>37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67" t="s">
        <v>16</v>
      </c>
      <c r="C74" s="70" t="s">
        <v>17</v>
      </c>
      <c r="D74" s="71"/>
      <c r="E74" s="11"/>
      <c r="F74" s="70" t="s">
        <v>38</v>
      </c>
      <c r="G74" s="71"/>
      <c r="H74" s="72"/>
      <c r="I74" s="70" t="s">
        <v>38</v>
      </c>
      <c r="J74" s="71"/>
      <c r="K74" s="71"/>
      <c r="L74" s="71"/>
      <c r="M74" s="72"/>
    </row>
    <row r="75" spans="2:13" ht="15">
      <c r="B75" s="68"/>
      <c r="C75" s="73" t="s">
        <v>19</v>
      </c>
      <c r="D75" s="73" t="s">
        <v>19</v>
      </c>
      <c r="E75" s="73" t="s">
        <v>19</v>
      </c>
      <c r="F75" s="67" t="s">
        <v>20</v>
      </c>
      <c r="G75" s="70" t="s">
        <v>21</v>
      </c>
      <c r="H75" s="72"/>
      <c r="I75" s="67" t="s">
        <v>22</v>
      </c>
      <c r="J75" s="67" t="s">
        <v>23</v>
      </c>
      <c r="K75" s="67" t="s">
        <v>24</v>
      </c>
      <c r="L75" s="75" t="s">
        <v>25</v>
      </c>
      <c r="M75" s="67" t="s">
        <v>26</v>
      </c>
    </row>
    <row r="76" spans="2:13" ht="30.75">
      <c r="B76" s="69"/>
      <c r="C76" s="74"/>
      <c r="D76" s="74"/>
      <c r="E76" s="74"/>
      <c r="F76" s="69"/>
      <c r="G76" s="14" t="s">
        <v>27</v>
      </c>
      <c r="H76" s="14" t="s">
        <v>28</v>
      </c>
      <c r="I76" s="69"/>
      <c r="J76" s="69"/>
      <c r="K76" s="69"/>
      <c r="L76" s="76"/>
      <c r="M76" s="69"/>
    </row>
    <row r="77" spans="2:13" ht="36">
      <c r="B77" s="19" t="s">
        <v>68</v>
      </c>
      <c r="C77" s="16" t="s">
        <v>29</v>
      </c>
      <c r="D77" s="38" t="s">
        <v>53</v>
      </c>
      <c r="E77" s="73" t="s">
        <v>52</v>
      </c>
      <c r="F77" s="26" t="s">
        <v>39</v>
      </c>
      <c r="G77" s="27" t="s">
        <v>40</v>
      </c>
      <c r="H77" s="14"/>
      <c r="I77" s="18">
        <v>13</v>
      </c>
      <c r="J77" s="18">
        <v>14</v>
      </c>
      <c r="K77" s="18">
        <v>10</v>
      </c>
      <c r="L77" s="18">
        <v>0</v>
      </c>
      <c r="M77" s="12"/>
    </row>
    <row r="78" spans="2:13" ht="36">
      <c r="B78" s="19" t="s">
        <v>69</v>
      </c>
      <c r="C78" s="16" t="s">
        <v>32</v>
      </c>
      <c r="D78" s="16" t="s">
        <v>51</v>
      </c>
      <c r="E78" s="77"/>
      <c r="F78" s="26" t="s">
        <v>39</v>
      </c>
      <c r="G78" s="27" t="s">
        <v>40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96">
      <c r="B79" s="19" t="s">
        <v>70</v>
      </c>
      <c r="C79" s="48" t="s">
        <v>29</v>
      </c>
      <c r="D79" s="48" t="s">
        <v>58</v>
      </c>
      <c r="E79" s="83"/>
      <c r="F79" s="49" t="s">
        <v>39</v>
      </c>
      <c r="G79" s="27" t="s">
        <v>40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">
      <c r="B82" s="28" t="s">
        <v>61</v>
      </c>
      <c r="C82" s="28" t="str">
        <f>E6</f>
        <v>          МБОУ Маркинская СОШ</v>
      </c>
      <c r="D82" s="28"/>
      <c r="E82" s="28" t="s">
        <v>41</v>
      </c>
      <c r="F82" s="28"/>
      <c r="G82" s="28" t="s">
        <v>88</v>
      </c>
      <c r="H82" s="28"/>
    </row>
    <row r="83" spans="2:8" ht="15">
      <c r="B83" s="29">
        <f>D4</f>
        <v>42735</v>
      </c>
      <c r="C83" s="28"/>
      <c r="D83" s="28"/>
      <c r="E83" s="30" t="s">
        <v>42</v>
      </c>
      <c r="F83" s="28"/>
      <c r="G83" s="30" t="s">
        <v>43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2017-01-27T05:02:12Z</cp:lastPrinted>
  <dcterms:created xsi:type="dcterms:W3CDTF">2016-12-07T11:35:34Z</dcterms:created>
  <dcterms:modified xsi:type="dcterms:W3CDTF">2017-01-27T06:18:33Z</dcterms:modified>
  <cp:category/>
  <cp:version/>
  <cp:contentType/>
  <cp:contentStatus/>
</cp:coreProperties>
</file>